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Q:\2025 Sales Season\"/>
    </mc:Choice>
  </mc:AlternateContent>
  <xr:revisionPtr revIDLastSave="0" documentId="13_ncr:1_{24EB06BC-03FA-4449-9189-C3D61E4A732B}" xr6:coauthVersionLast="47" xr6:coauthVersionMax="47" xr10:uidLastSave="{00000000-0000-0000-0000-000000000000}"/>
  <bookViews>
    <workbookView xWindow="-120" yWindow="-120" windowWidth="30960" windowHeight="16920" xr2:uid="{00000000-000D-0000-FFFF-FFFF00000000}"/>
  </bookViews>
  <sheets>
    <sheet name="Tear Sheet" sheetId="9" r:id="rId1"/>
    <sheet name="Configuration" sheetId="12" r:id="rId2"/>
    <sheet name="Options" sheetId="11" r:id="rId3"/>
    <sheet name="Pricing" sheetId="8" r:id="rId4"/>
  </sheets>
  <definedNames>
    <definedName name="_xlnm.Print_Area" localSheetId="1">Configuration!$A$1:$P$88</definedName>
    <definedName name="_xlnm.Print_Area" localSheetId="2">Options!$A$1:$P$44</definedName>
    <definedName name="_xlnm.Print_Area" localSheetId="3">Pricing!$A$1:$Y$28</definedName>
    <definedName name="_xlnm.Print_Area" localSheetId="0">'Tear Sheet'!$A$1:$Q$24</definedName>
    <definedName name="Z_7D1F10EC_F52A_4508_8866_BCF399402247_.wvu.PrintArea" localSheetId="3" hidden="1">Pricing!$A$1:$Y$26</definedName>
    <definedName name="Z_7D1F10EC_F52A_4508_8866_BCF399402247_.wvu.PrintArea" localSheetId="0" hidden="1">'Tear Sheet'!$A$1:$Q$22</definedName>
  </definedNames>
  <calcPr calcId="191029"/>
  <customWorkbookViews>
    <customWorkbookView name="Print" guid="{F7750F45-B58B-4A47-A6DB-AFE2A6B80DA9}" maximized="1" xWindow="1" yWindow="1" windowWidth="1362" windowHeight="54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68" i="12" l="1"/>
  <c r="O61" i="12"/>
  <c r="O28" i="11"/>
  <c r="O27" i="11"/>
  <c r="O26" i="11"/>
  <c r="O25" i="11"/>
  <c r="O24" i="11"/>
  <c r="O50" i="12"/>
  <c r="O49" i="12"/>
  <c r="O44" i="12"/>
  <c r="O58" i="12"/>
  <c r="O7" i="11" l="1"/>
  <c r="O6" i="11"/>
  <c r="O34" i="12"/>
  <c r="O36" i="12"/>
  <c r="O12" i="11"/>
  <c r="M31" i="12"/>
  <c r="O31" i="12" s="1"/>
  <c r="O35" i="12"/>
  <c r="O60" i="12"/>
  <c r="O62" i="12"/>
  <c r="O59" i="12"/>
  <c r="O63" i="12"/>
  <c r="O64" i="12"/>
  <c r="O57" i="12"/>
  <c r="O8" i="11"/>
  <c r="O21" i="11" l="1"/>
  <c r="O20" i="11"/>
  <c r="O19" i="11"/>
  <c r="O18" i="11"/>
  <c r="O15" i="11" l="1"/>
  <c r="O39" i="12" l="1"/>
  <c r="O38" i="12"/>
  <c r="O19" i="12" l="1"/>
  <c r="O18" i="12"/>
  <c r="O17" i="12"/>
  <c r="O16" i="12"/>
  <c r="O15" i="12"/>
  <c r="O14" i="12"/>
  <c r="O13" i="12"/>
  <c r="O31" i="11" l="1"/>
  <c r="O30" i="11" l="1"/>
  <c r="O32" i="11"/>
  <c r="O45" i="12" l="1"/>
  <c r="O42" i="12"/>
  <c r="O37" i="12"/>
  <c r="O30" i="12"/>
  <c r="O29" i="12"/>
  <c r="O25" i="12"/>
  <c r="O23" i="12"/>
  <c r="O66" i="12" l="1"/>
  <c r="L2" i="11"/>
  <c r="G2" i="11"/>
  <c r="C2" i="11"/>
  <c r="O36" i="11" l="1"/>
  <c r="O34" i="11" l="1"/>
  <c r="O5" i="11" l="1"/>
  <c r="O4" i="11"/>
  <c r="O35" i="11" l="1"/>
  <c r="O33" i="11"/>
  <c r="O38" i="11" l="1"/>
  <c r="O67" i="12" s="1"/>
  <c r="O69" i="12" l="1"/>
  <c r="O70" i="12" s="1"/>
  <c r="O71" i="12" s="1"/>
  <c r="O80" i="12" l="1"/>
</calcChain>
</file>

<file path=xl/sharedStrings.xml><?xml version="1.0" encoding="utf-8"?>
<sst xmlns="http://schemas.openxmlformats.org/spreadsheetml/2006/main" count="516" uniqueCount="242">
  <si>
    <t>Date</t>
  </si>
  <si>
    <t>Dealer Name</t>
  </si>
  <si>
    <t>Address</t>
  </si>
  <si>
    <t>Dealer Phone #</t>
  </si>
  <si>
    <t>Customer Name</t>
  </si>
  <si>
    <t>Model</t>
  </si>
  <si>
    <t>Boom</t>
  </si>
  <si>
    <t>Tank Size</t>
  </si>
  <si>
    <t>Nozzle Spacing</t>
  </si>
  <si>
    <t>F</t>
  </si>
  <si>
    <t>S</t>
  </si>
  <si>
    <t>Price</t>
  </si>
  <si>
    <t>N/C (Inc In Base)</t>
  </si>
  <si>
    <t>99EAGSO</t>
  </si>
  <si>
    <t>Subtotal</t>
  </si>
  <si>
    <t>Total</t>
  </si>
  <si>
    <t>Fast Sales 
Rep Initial</t>
  </si>
  <si>
    <t>LN-</t>
  </si>
  <si>
    <t>-CN-</t>
  </si>
  <si>
    <t>-RN</t>
  </si>
  <si>
    <t>N/C</t>
  </si>
  <si>
    <t>FIELD SERVICE KIT</t>
  </si>
  <si>
    <t>Trade Allowance</t>
  </si>
  <si>
    <t>Discount</t>
  </si>
  <si>
    <t>Nozzle Bodies</t>
  </si>
  <si>
    <t>FS96</t>
  </si>
  <si>
    <t>00</t>
  </si>
  <si>
    <t>060</t>
  </si>
  <si>
    <t>T</t>
  </si>
  <si>
    <t>080</t>
  </si>
  <si>
    <t>090</t>
  </si>
  <si>
    <t>99RPRKSPRYR_ _ _</t>
  </si>
  <si>
    <t>9610 - 10 Bolt Hub
1050 Gallon Tank
320/90R46” Tires</t>
  </si>
  <si>
    <t>9600 - 8 Bolt hub
1050 Gallon Tank
13.6X38” Tires</t>
  </si>
  <si>
    <t>9613 - 10 Bolt Hub
1350 Gallon Tank
320/90R46” Tires</t>
  </si>
  <si>
    <t>Fast Sales
Order #</t>
  </si>
  <si>
    <t>PO#</t>
  </si>
  <si>
    <t>Sales Rep Initial</t>
  </si>
  <si>
    <t>City</t>
  </si>
  <si>
    <t>State</t>
  </si>
  <si>
    <t>Zip</t>
  </si>
  <si>
    <r>
      <t>SPRAYER KIT NUMBER</t>
    </r>
    <r>
      <rPr>
        <b/>
        <sz val="8"/>
        <rFont val="Arial"/>
        <family val="2"/>
      </rPr>
      <t xml:space="preserve"> (REFER TO PRICING PAGE FOR KIT NUMBER AND PRICING)</t>
    </r>
  </si>
  <si>
    <t>BASE</t>
  </si>
  <si>
    <t>PRICE</t>
  </si>
  <si>
    <t>QTY</t>
  </si>
  <si>
    <t>SPECIAL &amp; ADDITIONAL OPTIONS</t>
  </si>
  <si>
    <t>Options</t>
  </si>
  <si>
    <t>NOTES</t>
  </si>
  <si>
    <t>SIGNATURE</t>
  </si>
  <si>
    <t>QTY.</t>
  </si>
  <si>
    <t>BOOM HEIGHT CONTROL</t>
  </si>
  <si>
    <t>ADDITIONAL OPTIONS</t>
  </si>
  <si>
    <t>Total Special Options</t>
  </si>
  <si>
    <t>REAR</t>
  </si>
  <si>
    <t>NOZZLE POSITIONING INFORMATION</t>
  </si>
  <si>
    <t>15 IN (*2)</t>
  </si>
  <si>
    <t>20 IN</t>
  </si>
  <si>
    <t>22 IN</t>
  </si>
  <si>
    <t>15 IN</t>
  </si>
  <si>
    <t>-CN</t>
  </si>
  <si>
    <t>10 IN</t>
  </si>
  <si>
    <t>11 IN</t>
  </si>
  <si>
    <r>
      <rPr>
        <b/>
        <sz val="10"/>
        <color theme="1"/>
        <rFont val="Arial"/>
        <family val="2"/>
      </rPr>
      <t>LN</t>
    </r>
    <r>
      <rPr>
        <sz val="10"/>
        <color theme="1"/>
        <rFont val="Arial"/>
        <family val="2"/>
      </rPr>
      <t xml:space="preserve"> - LEFT NOZZLE</t>
    </r>
  </si>
  <si>
    <r>
      <rPr>
        <b/>
        <sz val="10"/>
        <color theme="1"/>
        <rFont val="Arial"/>
        <family val="2"/>
      </rPr>
      <t>CN</t>
    </r>
    <r>
      <rPr>
        <sz val="10"/>
        <color theme="1"/>
        <rFont val="Arial"/>
        <family val="2"/>
      </rPr>
      <t xml:space="preserve"> - CENTER NOZZLE</t>
    </r>
  </si>
  <si>
    <r>
      <rPr>
        <b/>
        <sz val="10"/>
        <color theme="1"/>
        <rFont val="Arial"/>
        <family val="2"/>
      </rPr>
      <t>RN</t>
    </r>
    <r>
      <rPr>
        <sz val="10"/>
        <color theme="1"/>
        <rFont val="Arial"/>
        <family val="2"/>
      </rPr>
      <t xml:space="preserve"> - RIGHT NOZZLE</t>
    </r>
  </si>
  <si>
    <t>N</t>
  </si>
  <si>
    <t>Price 10 Bolt Hub</t>
  </si>
  <si>
    <t>MODEL</t>
  </si>
  <si>
    <t>TANK SIZE</t>
  </si>
  <si>
    <t>BOOM</t>
  </si>
  <si>
    <t>NOZZLE SPACING</t>
  </si>
  <si>
    <t>9932090R46</t>
  </si>
  <si>
    <t>320/90R46 - 10 BOLT HUB (PAIR)</t>
  </si>
  <si>
    <t>99TRD380</t>
  </si>
  <si>
    <t>380/90R46 - 10 BOLT HUB (DUALS)</t>
  </si>
  <si>
    <t>380/90R46 - 10 BOLT HUB (PAIR)</t>
  </si>
  <si>
    <t>AXLE POSITION</t>
  </si>
  <si>
    <t>FAST INJECTION FOAM MARKER</t>
  </si>
  <si>
    <t>99FIMTRLRWB1GAL</t>
  </si>
  <si>
    <t>99HYPIND07</t>
  </si>
  <si>
    <t>993QF</t>
  </si>
  <si>
    <t>9938090R46</t>
  </si>
  <si>
    <t>CHEMICAL EDUCTOR – HYPRO CLEAN LOAD 7.5 GALLON</t>
  </si>
  <si>
    <t>Rev</t>
  </si>
  <si>
    <t>TRACTOR MAKE/MODEL</t>
  </si>
  <si>
    <t>PLANTER WIDTH</t>
  </si>
  <si>
    <t>Cust Phone #</t>
  </si>
  <si>
    <t>Bill To</t>
  </si>
  <si>
    <t>Ship To</t>
  </si>
  <si>
    <t>Name</t>
  </si>
  <si>
    <t>STANDARD TONGUE</t>
  </si>
  <si>
    <t>DUAL TIRE OPTION (9610 &amp; 9613 ONLY)</t>
  </si>
  <si>
    <t>STANDARD SIGHT GAUGE 1350 GAL</t>
  </si>
  <si>
    <t>ACE 150 206 PUMP</t>
  </si>
  <si>
    <t>HYPRO PUMP 9306C - HMIC - MB</t>
  </si>
  <si>
    <t>ACE 205F 304 PUMP</t>
  </si>
  <si>
    <t>SINGLE TIRE OPTION (9610 &amp; 9613 ONLY - Check Singles or Duals)</t>
  </si>
  <si>
    <t>ELECTRONIC SIGHT GAUGE 1350 GAL ONLY</t>
  </si>
  <si>
    <t>PUMP (60-66' BOOMS - Check One)</t>
  </si>
  <si>
    <t>999600STD</t>
  </si>
  <si>
    <t>999600WGHT</t>
  </si>
  <si>
    <t>Build Date</t>
  </si>
  <si>
    <t>99SGAE1350FS</t>
  </si>
  <si>
    <t>WEIGHTED TONGUE (Required if axle will ever be in forward position on a 60-66' boom)</t>
  </si>
  <si>
    <t>RAVEN 450 CTRL KIT/CABLES W/ SKYTRAK UP TO 6 SECTIONS</t>
  </si>
  <si>
    <t>NZL BODY</t>
  </si>
  <si>
    <t>COLOR (BLK or RED)</t>
  </si>
  <si>
    <t>SIGHT GAUGE (Only Need to Select if 1350 Gal, Otherwise Leave Blank)</t>
  </si>
  <si>
    <t>SERIES 9600N/TF SUSPENDED BOOM TRAILER SPRAYER</t>
  </si>
  <si>
    <t>N or TF</t>
  </si>
  <si>
    <t>OPTIONS   |   SERIES 9600N/TF SUSPENDED BOOM TRAILER SPRAYER</t>
  </si>
  <si>
    <t>CONFIGURATION   |   SERIES 9600N/TF SUSPENDED BOOM TRAILER SPRAYER</t>
  </si>
  <si>
    <t>066</t>
  </si>
  <si>
    <t>N (10' Center) or TF (12' Center</t>
  </si>
  <si>
    <t>13</t>
  </si>
  <si>
    <t>10</t>
  </si>
  <si>
    <t>TF</t>
  </si>
  <si>
    <t>088</t>
  </si>
  <si>
    <t>PRICING   |   SERIES 9600N/TF SUSPENDED BOOM TRAILER SPRAYER</t>
  </si>
  <si>
    <t>PUMP (80-100' BOOMS - Check One)</t>
  </si>
  <si>
    <t>CONTROLLERS  (Must Choose One)</t>
  </si>
  <si>
    <t>99STEERHIT_____</t>
  </si>
  <si>
    <t>Early Order Discount</t>
  </si>
  <si>
    <t>When ordering dual tires please highlight desired dual spacing:</t>
  </si>
  <si>
    <t>62"/120"</t>
  </si>
  <si>
    <t>88"/132"</t>
  </si>
  <si>
    <t>Other (Specify)</t>
  </si>
  <si>
    <t>80"</t>
  </si>
  <si>
    <t>88"</t>
  </si>
  <si>
    <t>120"</t>
  </si>
  <si>
    <t>132"</t>
  </si>
  <si>
    <t>Other Customer Supplied Rate Controller (Specify)</t>
  </si>
  <si>
    <t>FORWARD</t>
  </si>
  <si>
    <t>MIDDLE (Standard)</t>
  </si>
  <si>
    <t>Field Position</t>
  </si>
  <si>
    <t>OUT OF FACTORY 
FOR SHIPPING</t>
  </si>
  <si>
    <t>SINGLE TIRE/TRACK AXLE SPACING (MUST FILL OUT)</t>
  </si>
  <si>
    <t>9920RACR7ISOCPH</t>
  </si>
  <si>
    <t>9920RACR7ISOH</t>
  </si>
  <si>
    <t>99RAUG____WHLKT</t>
  </si>
  <si>
    <t>** Pricing for CR7 is for VT Console Only, for additional unlocks such as GPS or Task/Section Control, refer to Auxillary Price Sheet</t>
  </si>
  <si>
    <t>9920RACR7ISOCPHJD</t>
  </si>
  <si>
    <t>RAVEN CR7 ISO DISPLAY WITH COMPLETE ISO HARNESS (Non-ISO Tractor)**</t>
  </si>
  <si>
    <t>RAVEN ISO RATE CONTROL MODULE, CABLES TO TRACTOR ISO HOOK-UP, NO VT CONSOLE</t>
  </si>
  <si>
    <t>If Ordering Non-Standard Pumbing, Please Specify From Left to Right 
How Many Nozzles Should Be in Each Plumbing Section</t>
  </si>
  <si>
    <t>SHIPPING (Check Which Applies)</t>
  </si>
  <si>
    <t>Ship On Truck</t>
  </si>
  <si>
    <t>Will Call</t>
  </si>
  <si>
    <t>47P4506BFS</t>
  </si>
  <si>
    <t>47 PIN PRODUCT CONTROL CABLE - Customer Supplied JDRC2000 Rate Controller/Raven RCM</t>
  </si>
  <si>
    <t>47 PIN To 37 PIN PRODUCT CONTROL CABLE - Customer Supplied GreenStar Rate Controller</t>
  </si>
  <si>
    <t>47PCS4506BTS</t>
  </si>
  <si>
    <t>47 PIN To 16 PIN PRODUCT CONTROL CABLE - Customer Supplied Raven 450</t>
  </si>
  <si>
    <t>47 PIN PRODUCT CONTROL CABLE - Customer Supplied Rate Controller (Other - Specify Below)</t>
  </si>
  <si>
    <t>99PUACE1509600</t>
  </si>
  <si>
    <t>99PUHYPRO9600</t>
  </si>
  <si>
    <t>99PUACE2059600</t>
  </si>
  <si>
    <t>99PUACE205PWM9600</t>
  </si>
  <si>
    <t>47PPTFS</t>
  </si>
  <si>
    <t>STEERABLE HITCH - COMPENSATES ON HEADLANDS AND HILLSIDES - ISO SYSTEM</t>
  </si>
  <si>
    <t>RAVEN CR7 ISO DISPLAY WITH DEERE HARNESS (DEERE ISO Tractor)**</t>
  </si>
  <si>
    <t>RAVEN CR7 ISO DISPLAY WITH HARNESS (NON-DEERE ISO Tractor)**</t>
  </si>
  <si>
    <t>47PRCM__BTS</t>
  </si>
  <si>
    <t>47PCSJDRC__BTS</t>
  </si>
  <si>
    <t>47PCSJDGS__BTS</t>
  </si>
  <si>
    <t>47PCSRC__BTS</t>
  </si>
  <si>
    <t>99SGA1350BLK</t>
  </si>
  <si>
    <r>
      <t xml:space="preserve">ELECTRIC FENCE LINE NOZZLES </t>
    </r>
    <r>
      <rPr>
        <sz val="6"/>
        <color indexed="8"/>
        <rFont val="Arial"/>
        <family val="2"/>
      </rPr>
      <t xml:space="preserve">(ONE SIDE) </t>
    </r>
    <r>
      <rPr>
        <sz val="10"/>
        <color indexed="8"/>
        <rFont val="Arial"/>
        <family val="2"/>
      </rPr>
      <t>-450, JD Greenstar (16 &amp; 37 Pin only)</t>
    </r>
  </si>
  <si>
    <r>
      <t xml:space="preserve">ELECTRIC FENCE LINE NOZZLES </t>
    </r>
    <r>
      <rPr>
        <sz val="6"/>
        <color indexed="8"/>
        <rFont val="Arial"/>
        <family val="2"/>
      </rPr>
      <t xml:space="preserve">(BOTH SIDES) </t>
    </r>
    <r>
      <rPr>
        <sz val="10"/>
        <color indexed="8"/>
        <rFont val="Arial"/>
        <family val="2"/>
      </rPr>
      <t>-450, JD Greenstar (16 &amp; 37 Pin only)</t>
    </r>
  </si>
  <si>
    <t>ACE 750 OASIS WET SEAL PUMP</t>
  </si>
  <si>
    <t>99PUACE750OASISPWM</t>
  </si>
  <si>
    <t>99WGTLC8090WB</t>
  </si>
  <si>
    <t>99WGTLC8090WBNO</t>
  </si>
  <si>
    <t>WING TILT STOPS AT CENTER/LEVEL - Not available when selecting autoboom height control</t>
  </si>
  <si>
    <t>WINGS TILT BELOW CENTER/LEVEL - Included when selecting autoboom height control</t>
  </si>
  <si>
    <t>992QF</t>
  </si>
  <si>
    <t xml:space="preserve">3” QUICK FILL </t>
  </si>
  <si>
    <t>99EPFLN00</t>
  </si>
  <si>
    <t>MANUAL FENCELINE NOZZLES - Both Sides</t>
  </si>
  <si>
    <t>2" QUICK FILL</t>
  </si>
  <si>
    <t>QUICK FILL (MUST CHOOSE ONE) - FOR MAIN SPRAYER TANK</t>
  </si>
  <si>
    <t>WING TILT LINKAGE (MUST CHOOSE ONE IF NO AUTOBOOM HEIGHT CONTROL IS SELECTED)</t>
  </si>
  <si>
    <t>60' or 66' BOOM</t>
  </si>
  <si>
    <t>3 Sections</t>
  </si>
  <si>
    <t>5 Sections</t>
  </si>
  <si>
    <t>N/C (Base)</t>
  </si>
  <si>
    <t>4 Sections</t>
  </si>
  <si>
    <t>6 Sections</t>
  </si>
  <si>
    <t>8 Sections</t>
  </si>
  <si>
    <t>88' or 90' BOOM</t>
  </si>
  <si>
    <t>Qty</t>
  </si>
  <si>
    <t>SELECT NUMBER OF BALL VALVES/PLUMBING SECTIONS (Enter Qty of 1) MUST CHOOSE ONE</t>
  </si>
  <si>
    <t>DEERE GREENSTAR ISO RATE CONTROLLER, CABLES TO TRACTOR ISO HOOK-UP, NO VT CONSOLE</t>
  </si>
  <si>
    <t>SPRAY TIPS (Enter correct qty of tips included with base model. No tip returns/credits are allowed. For additional tips please refer to FAST Parts Catalog and order additional tips from Parts Dept.)</t>
  </si>
  <si>
    <t>TRIPLE NOZZLE BODIES - TeeJet AIXR 110003 Tip, Cap, Gasket</t>
  </si>
  <si>
    <t>TRIPLE NOZZLE BODIES - TeeJet AIXR 110004 Tip, Cap, Gasket</t>
  </si>
  <si>
    <t>SINGLE NOZZLE BODIES - TeeJet AIXR 110003 Tip, Cap, Gasket</t>
  </si>
  <si>
    <t>SINGLE NOZZLE BODIES - TeeJet AIXR 110004 Tip, Cap, Gasket</t>
  </si>
  <si>
    <t>BOOM SPRAY LIGHTS - BLUE - Tied into Light Harness on Sprayer</t>
  </si>
  <si>
    <t>RAVEN SECTION REMOTE TO TOGGLE BOOM SECTIONS ON/OFF - ONLY WORKS WITH RAVEN RCM</t>
  </si>
  <si>
    <t>ACE 205F 304 PUMP WITH INTEGRATED PWM VALVE (Not Recommended with Greenstar Rate Control)</t>
  </si>
  <si>
    <t>ACE 750 OASIS WET SEAL PUMP WITH INTEGRATED PWM VALVE (Not Recommended with Greenstar Rate Control)</t>
  </si>
  <si>
    <t>99WGTLCUOEM</t>
  </si>
  <si>
    <t>WING TILT ACCUMULATOR - (Can't be purchased with any boom height control) - ALLOWS BOOM TO TILT BELOW CENTER/LEVEL</t>
  </si>
  <si>
    <t xml:space="preserve">ACE 255F 304 WET SEAL PUMP </t>
  </si>
  <si>
    <t>ACE 255F 304 WET SEAL PUMP WITH INTEGRATED PWM VALVE (Not Recommended with Greenstar Rate Control)</t>
  </si>
  <si>
    <t>NORAC UC7 BOOM HEIGHT CONTROL - ISO - 2 SENSOR SYSTEM</t>
  </si>
  <si>
    <t>NORAC UC7 BOOM HEIGHT CONTROL - STANDALONE DISPLAY - 2 SENSOR SYSTEM</t>
  </si>
  <si>
    <r>
      <t xml:space="preserve">PWM - PULSING NOZZLE SYSTEMS - </t>
    </r>
    <r>
      <rPr>
        <sz val="11"/>
        <color rgb="FF000000"/>
        <rFont val="Arial"/>
        <family val="2"/>
      </rPr>
      <t>Provides Consistent Spray Pressure, Droplet Size, and Coverage at Varying Speeds (Roughly a 5-15+ MPH Speed Range). Includes Turn Compensation. Need to Also Select PWM Pump. Pressure Transducer Pricing Included. Includes Full ISO Harnessing (Leave Controller Section Blank on Configuration Page)</t>
    </r>
  </si>
  <si>
    <t>99CAPSTAN____</t>
  </si>
  <si>
    <t>Freight Estimate</t>
  </si>
  <si>
    <t>ELECTRIC AGITATION SHUT OFF - Do Not Select if Electric Trailer Valves Option is Selected</t>
  </si>
  <si>
    <t>99FSEVO</t>
  </si>
  <si>
    <t>47PJDRC__BTS</t>
  </si>
  <si>
    <t>RAVEN XRT BOOM HEIGHT CONTROL - ISO - 3 SENSOR SYSTEM</t>
  </si>
  <si>
    <r>
      <t>Sleeved Hydraulic Hoses and Wiring Harness by Tongue</t>
    </r>
    <r>
      <rPr>
        <sz val="10"/>
        <rFont val="Arial"/>
        <family val="2"/>
      </rPr>
      <t xml:space="preserve">
User friendly, clean look
</t>
    </r>
    <r>
      <rPr>
        <b/>
        <sz val="10"/>
        <rFont val="Arial"/>
        <family val="2"/>
      </rPr>
      <t>Hydraulic Pumps</t>
    </r>
    <r>
      <rPr>
        <sz val="10"/>
        <rFont val="Arial"/>
        <family val="2"/>
      </rPr>
      <t xml:space="preserve">
Ace 205-304F for 80' - 100' booms
Ace 150-206F for 60'/66' booms
</t>
    </r>
    <r>
      <rPr>
        <b/>
        <sz val="10"/>
        <rFont val="Arial"/>
        <family val="2"/>
      </rPr>
      <t xml:space="preserve">
Pump Hydraulic Flow Limiter</t>
    </r>
    <r>
      <rPr>
        <sz val="10"/>
        <rFont val="Arial"/>
        <family val="2"/>
      </rPr>
      <t xml:space="preserve">
Provides overspeed protection
</t>
    </r>
    <r>
      <rPr>
        <b/>
        <sz val="10"/>
        <rFont val="Arial"/>
        <family val="2"/>
      </rPr>
      <t>Tee-Jet 450 Ball Valves</t>
    </r>
    <r>
      <rPr>
        <sz val="10"/>
        <rFont val="Arial"/>
        <family val="2"/>
      </rPr>
      <t xml:space="preserve">
Three section on 60'/66'
Four section on 80'
Five section on 88'-90'
Six Section on 100'
</t>
    </r>
    <r>
      <rPr>
        <b/>
        <sz val="10"/>
        <rFont val="Arial"/>
        <family val="2"/>
      </rPr>
      <t xml:space="preserve">
Tee-Jet AIXR Spray Tips</t>
    </r>
    <r>
      <rPr>
        <sz val="10"/>
        <rFont val="Arial"/>
        <family val="2"/>
      </rPr>
      <t xml:space="preserve">
Drift control - air induction
</t>
    </r>
    <r>
      <rPr>
        <b/>
        <sz val="10"/>
        <rFont val="Arial"/>
        <family val="2"/>
      </rPr>
      <t>Pump and Boom Strainers
100 Gallon Rinse Tank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
Powder Coat Paint</t>
    </r>
    <r>
      <rPr>
        <sz val="10"/>
        <rFont val="Arial"/>
        <family val="2"/>
      </rPr>
      <t xml:space="preserve">
Durable, attractive finish
</t>
    </r>
    <r>
      <rPr>
        <b/>
        <sz val="10"/>
        <rFont val="Arial"/>
        <family val="2"/>
      </rPr>
      <t>Flow Meter and 1-1/2" Motorized Control Valve</t>
    </r>
  </si>
  <si>
    <r>
      <t>Short Coupled Design</t>
    </r>
    <r>
      <rPr>
        <sz val="10"/>
        <rFont val="Arial"/>
        <family val="2"/>
      </rPr>
      <t xml:space="preserve">
As short as 143" tongue-to-axle with axle in forward position (requires weighted tongue)
Improved tracking
Less crop damage
</t>
    </r>
    <r>
      <rPr>
        <b/>
        <sz val="10"/>
        <rFont val="Arial"/>
        <family val="2"/>
      </rPr>
      <t>Hydraulic Accumulated
Center Pivot Center Section</t>
    </r>
    <r>
      <rPr>
        <sz val="10"/>
        <rFont val="Arial"/>
        <family val="2"/>
      </rPr>
      <t xml:space="preserve">
10' center section for narrow transport width (60', 66', 88', 90') - 9600N
12' center section (80' and 100') - 9600TF
Isolates boom from trailer
Allows for lower spray heights
Spray heights 20” to 72”
</t>
    </r>
    <r>
      <rPr>
        <b/>
        <sz val="10"/>
        <rFont val="Arial"/>
        <family val="2"/>
      </rPr>
      <t xml:space="preserve">90' sprayer able to spray 60'/90' 
80' sprayer able to spray 40'/80'
</t>
    </r>
    <r>
      <rPr>
        <sz val="10"/>
        <rFont val="Arial"/>
        <family val="2"/>
      </rPr>
      <t xml:space="preserve">Allows for minimized traffic patterns
</t>
    </r>
    <r>
      <rPr>
        <b/>
        <sz val="10"/>
        <rFont val="Arial"/>
        <family val="2"/>
      </rPr>
      <t>Stainless Steel Wet Boom Plumbing</t>
    </r>
    <r>
      <rPr>
        <sz val="10"/>
        <rFont val="Arial"/>
        <family val="2"/>
      </rPr>
      <t xml:space="preserve">
Excellent chemical residue cleanout
Improved durability
Higher flow rates
</t>
    </r>
    <r>
      <rPr>
        <b/>
        <sz val="10"/>
        <rFont val="Arial"/>
        <family val="2"/>
      </rPr>
      <t>Fast Tank Design</t>
    </r>
    <r>
      <rPr>
        <sz val="10"/>
        <rFont val="Arial"/>
        <family val="2"/>
      </rPr>
      <t xml:space="preserve"> 
US Patent #7,585,000
1050 or 1350 gallon capacities
Low center of gravity
</t>
    </r>
    <r>
      <rPr>
        <b/>
        <sz val="10"/>
        <rFont val="Arial"/>
        <family val="2"/>
      </rPr>
      <t xml:space="preserve">
Multiple Boom Sizes
</t>
    </r>
    <r>
      <rPr>
        <sz val="10"/>
        <rFont val="Arial"/>
        <family val="2"/>
      </rPr>
      <t>60', 66', 80', 88', 90', and 100'</t>
    </r>
  </si>
  <si>
    <t>TONGUE (Check One If Selecting 60-66' Boom, Otherwise Leave Blank, Weighted Tongue is Standard with 80'-100' Boom</t>
  </si>
  <si>
    <t>80' BOOM</t>
  </si>
  <si>
    <t>100' BOOM</t>
  </si>
  <si>
    <t>DUAL SENSOR KIT FOR RAVEN XRT - 2 ADDITIONAL SENSORS</t>
  </si>
  <si>
    <t>TOUCHDOWN WHEEL KIT</t>
  </si>
  <si>
    <r>
      <t xml:space="preserve">ELECTRIC FENCE LINE NOZZLES </t>
    </r>
    <r>
      <rPr>
        <sz val="6"/>
        <color indexed="8"/>
        <rFont val="Arial"/>
        <family val="2"/>
      </rPr>
      <t xml:space="preserve">(BOTH SIDES) </t>
    </r>
    <r>
      <rPr>
        <sz val="9"/>
        <color indexed="8"/>
        <rFont val="Arial"/>
        <family val="2"/>
      </rPr>
      <t>-RCM, Capstan, JDRC2K (47 Pin only)</t>
    </r>
  </si>
  <si>
    <r>
      <t xml:space="preserve">ELECTRIC FENCE LINE NOZZLES </t>
    </r>
    <r>
      <rPr>
        <sz val="6"/>
        <color indexed="8"/>
        <rFont val="Arial"/>
        <family val="2"/>
      </rPr>
      <t>(ONE SIDE)</t>
    </r>
    <r>
      <rPr>
        <sz val="9"/>
        <color indexed="8"/>
        <rFont val="Arial"/>
        <family val="2"/>
      </rPr>
      <t xml:space="preserve"> -RCM, Capstan, JDRC2K (47 Pin only)</t>
    </r>
  </si>
  <si>
    <r>
      <t xml:space="preserve">ELECTRIC TRAILER VALVES - Console for In-Cab Control of 3-Way Pump Inlet Valve, Electric Agitation, and Electric Rinse. Allows operator to flush the sprayer boom lines with the rinse tank from the cab of tractor. </t>
    </r>
    <r>
      <rPr>
        <sz val="10"/>
        <color rgb="FFFF0000"/>
        <rFont val="Arial"/>
        <family val="2"/>
      </rPr>
      <t>INCLUDED IN PRICING IF ORDERING CAPSTAN</t>
    </r>
  </si>
  <si>
    <t>CAPSTAN 80' BOOM 20" NOZZLE SPACING - With Recirculating Booms and Electric Trailer Valve Option</t>
  </si>
  <si>
    <t>CAPSTAN 80' BOOM 15" NOZZLE SPACING - With Recirculating Booms and Electric Trailer Valve Option</t>
  </si>
  <si>
    <t>CAPSTAN 90' BOOM 20" NOZZLE SPACING - With Recirculating Booms and Electric Trailer Valve Option</t>
  </si>
  <si>
    <t>CAPSTAN 90' BOOM 15" NOZZLE SPACING - With Recirculating Booms and Electric Trailer Valve Option</t>
  </si>
  <si>
    <t>CAPSTAN 100' BOOM 20" NOZZLE SPACING - With Recirculating Booms and Electric Trailer Valve Option</t>
  </si>
  <si>
    <t>99PUACE750PWM9600</t>
  </si>
  <si>
    <r>
      <t xml:space="preserve">CAPSTAN ENVELOP SYSTEM WITH RECIRCULATING BOOMS - </t>
    </r>
    <r>
      <rPr>
        <sz val="10"/>
        <color rgb="FF000000"/>
        <rFont val="Arial"/>
        <family val="2"/>
      </rPr>
      <t>Includes Tip-To-Tip Section Control if ISO Display Supports of 16+ Sections</t>
    </r>
    <r>
      <rPr>
        <b/>
        <sz val="10"/>
        <color indexed="8"/>
        <rFont val="Arial"/>
        <family val="2"/>
      </rPr>
      <t>.</t>
    </r>
    <r>
      <rPr>
        <sz val="10"/>
        <color rgb="FF000000"/>
        <rFont val="Arial"/>
        <family val="2"/>
      </rPr>
      <t xml:space="preserve"> Includes Electric Fencelines</t>
    </r>
  </si>
  <si>
    <t>FENCELINE NOZZLES (MUST CHOOSE ONE UNLESS ORDERING CAPSTAN - Included with Capstan)</t>
  </si>
  <si>
    <t>STANDARD FEATURES 2025   |   SERIES 9600N/TF SUSPENDED BOOM TRAILER SPRAYER</t>
  </si>
  <si>
    <r>
      <rPr>
        <b/>
        <sz val="10"/>
        <color rgb="FFFF0000"/>
        <rFont val="Arial"/>
        <family val="2"/>
      </rPr>
      <t>NEW</t>
    </r>
    <r>
      <rPr>
        <b/>
        <sz val="10"/>
        <rFont val="Arial"/>
        <family val="2"/>
      </rPr>
      <t xml:space="preserve">! Boom Flush Out Valves and Strainer Flush Out Valves
</t>
    </r>
    <r>
      <rPr>
        <b/>
        <sz val="10"/>
        <color rgb="FFFF0000"/>
        <rFont val="Arial"/>
        <family val="2"/>
      </rPr>
      <t>NEW!</t>
    </r>
    <r>
      <rPr>
        <b/>
        <sz val="10"/>
        <rFont val="Arial"/>
        <family val="2"/>
      </rPr>
      <t xml:space="preserve"> Dual Pressure Gauges - </t>
    </r>
    <r>
      <rPr>
        <sz val="10"/>
        <rFont val="Arial"/>
        <family val="2"/>
      </rPr>
      <t>Pump and Boom Line Pressure</t>
    </r>
    <r>
      <rPr>
        <b/>
        <sz val="10"/>
        <rFont val="Arial"/>
        <family val="2"/>
      </rPr>
      <t xml:space="preserve">
Breakaway with Fore and Aft Movement
</t>
    </r>
    <r>
      <rPr>
        <sz val="10"/>
        <rFont val="Arial"/>
        <family val="2"/>
      </rPr>
      <t xml:space="preserve">Increased durability and lighter weight
</t>
    </r>
    <r>
      <rPr>
        <b/>
        <sz val="10"/>
        <rFont val="Arial"/>
        <family val="2"/>
      </rPr>
      <t>High Crop Clearance Frame</t>
    </r>
    <r>
      <rPr>
        <sz val="10"/>
        <rFont val="Arial"/>
        <family val="2"/>
      </rPr>
      <t xml:space="preserve">
Less crop damage</t>
    </r>
    <r>
      <rPr>
        <b/>
        <sz val="10"/>
        <rFont val="Arial"/>
        <family val="2"/>
      </rPr>
      <t xml:space="preserve">
Single Draw Hitch
</t>
    </r>
    <r>
      <rPr>
        <sz val="10"/>
        <rFont val="Arial"/>
        <family val="2"/>
      </rPr>
      <t xml:space="preserve">Minimal crop damage for late season spraying
</t>
    </r>
    <r>
      <rPr>
        <b/>
        <sz val="10"/>
        <rFont val="Arial"/>
        <family val="2"/>
      </rPr>
      <t xml:space="preserve">
Adjustable Axle Width</t>
    </r>
    <r>
      <rPr>
        <sz val="10"/>
        <rFont val="Arial"/>
        <family val="2"/>
      </rPr>
      <t xml:space="preserve">
80" - 88" - 120"
</t>
    </r>
    <r>
      <rPr>
        <b/>
        <sz val="10"/>
        <rFont val="Arial"/>
        <family val="2"/>
      </rPr>
      <t>Tires</t>
    </r>
    <r>
      <rPr>
        <sz val="10"/>
        <rFont val="Arial"/>
        <family val="2"/>
      </rPr>
      <t xml:space="preserve">
13.6 x 38" - 8 bolt hub (9600)
320/90R46 - 10 bolt hub (9610/9613)
</t>
    </r>
    <r>
      <rPr>
        <b/>
        <sz val="10"/>
        <rFont val="Arial"/>
        <family val="2"/>
      </rPr>
      <t>Dual Wheel Capability</t>
    </r>
    <r>
      <rPr>
        <sz val="10"/>
        <rFont val="Arial"/>
        <family val="2"/>
      </rPr>
      <t xml:space="preserve">
62-120", 80-120", 88-132"</t>
    </r>
    <r>
      <rPr>
        <b/>
        <sz val="10"/>
        <rFont val="Arial"/>
        <family val="2"/>
      </rPr>
      <t xml:space="preserve">
2” full port quick-fill for main tank
Large Trough Sloped Sump
</t>
    </r>
    <r>
      <rPr>
        <sz val="10"/>
        <rFont val="Arial"/>
        <family val="2"/>
      </rPr>
      <t>Sump with additional drop-down for maximum clean-out
Keep pump primed on long slopes</t>
    </r>
    <r>
      <rPr>
        <b/>
        <sz val="10"/>
        <rFont val="Arial"/>
        <family val="2"/>
      </rPr>
      <t xml:space="preserve">
</t>
    </r>
  </si>
  <si>
    <t>FAST AG Solutions July 2024</t>
  </si>
  <si>
    <t>Any nonstandard item will be charged $500 net plus time and materials. Please call for an estimate. Prices and configurations effective 7/01/24
All prices, sprayers &amp; configurations subject to change. FOB Windom, MN. All orders are subject to FAST Home Office approval. FAST reserves the right to make corrections if deemed necessary.</t>
  </si>
  <si>
    <t>PRESSURE TRANSDUCER - (2) Both Boom Line and Pump Pressure</t>
  </si>
  <si>
    <t>Any nonstandard item will be charged $500 net plus time and materials. Please call for an estimate. Prices and configurations effective 7/01/24. 
All prices, sprayers &amp; configurations subject to change. FOB Windom, MN.</t>
  </si>
  <si>
    <t>VIDEOS</t>
  </si>
  <si>
    <t>60'-100' Sprayer Sales Walkaround Video</t>
  </si>
  <si>
    <t>Total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</si>
</sst>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m/d/yy;@"/>
    <numFmt numFmtId="166" formatCode="&quot;$&quot;#,##0.00"/>
  </numFmts>
  <fonts count="5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sz val="6"/>
      <color indexed="8"/>
      <name val="Arial"/>
      <family val="2"/>
    </font>
    <font>
      <i/>
      <sz val="6"/>
      <color indexed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8"/>
      <color indexed="9"/>
      <name val="Arial"/>
      <family val="2"/>
    </font>
    <font>
      <sz val="6"/>
      <color theme="1"/>
      <name val="Arial"/>
      <family val="2"/>
    </font>
    <font>
      <sz val="10"/>
      <color indexed="8"/>
      <name val="Calibri"/>
      <family val="2"/>
    </font>
    <font>
      <b/>
      <sz val="16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4"/>
      <name val="Arial"/>
      <family val="2"/>
    </font>
    <font>
      <sz val="14"/>
      <color indexed="8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1"/>
      <color indexed="8"/>
      <name val="Arial"/>
      <family val="2"/>
    </font>
    <font>
      <sz val="7"/>
      <color indexed="8"/>
      <name val="Arial"/>
      <family val="2"/>
    </font>
    <font>
      <i/>
      <sz val="7"/>
      <color indexed="8"/>
      <name val="Arial"/>
      <family val="2"/>
    </font>
    <font>
      <sz val="12"/>
      <color indexed="8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14"/>
      <color theme="0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sz val="10"/>
      <color indexed="10"/>
      <name val="Arial"/>
      <family val="2"/>
    </font>
    <font>
      <b/>
      <sz val="10"/>
      <color rgb="FFFF0000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u/>
      <sz val="11"/>
      <color theme="10"/>
      <name val="Calibri"/>
      <family val="2"/>
      <scheme val="minor"/>
    </font>
    <font>
      <u/>
      <sz val="14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</fills>
  <borders count="7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4" fillId="0" borderId="0" applyFont="0" applyFill="0" applyBorder="0" applyAlignment="0" applyProtection="0"/>
    <xf numFmtId="0" fontId="48" fillId="0" borderId="0" applyNumberFormat="0" applyFill="0" applyBorder="0" applyAlignment="0" applyProtection="0"/>
  </cellStyleXfs>
  <cellXfs count="637">
    <xf numFmtId="0" fontId="0" fillId="0" borderId="0" xfId="0"/>
    <xf numFmtId="0" fontId="10" fillId="0" borderId="0" xfId="0" applyFont="1"/>
    <xf numFmtId="0" fontId="10" fillId="2" borderId="0" xfId="0" applyFont="1" applyFill="1"/>
    <xf numFmtId="0" fontId="10" fillId="2" borderId="7" xfId="0" applyFont="1" applyFill="1" applyBorder="1"/>
    <xf numFmtId="0" fontId="10" fillId="2" borderId="8" xfId="0" applyFont="1" applyFill="1" applyBorder="1"/>
    <xf numFmtId="0" fontId="10" fillId="2" borderId="9" xfId="0" applyFont="1" applyFill="1" applyBorder="1"/>
    <xf numFmtId="0" fontId="13" fillId="2" borderId="0" xfId="0" applyFont="1" applyFill="1" applyAlignment="1">
      <alignment horizontal="center" vertical="top"/>
    </xf>
    <xf numFmtId="0" fontId="11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5" fillId="2" borderId="0" xfId="0" applyFont="1" applyFill="1"/>
    <xf numFmtId="0" fontId="16" fillId="2" borderId="0" xfId="0" applyFont="1" applyFill="1" applyAlignment="1">
      <alignment horizontal="center" vertical="top"/>
    </xf>
    <xf numFmtId="0" fontId="10" fillId="2" borderId="14" xfId="0" applyFont="1" applyFill="1" applyBorder="1"/>
    <xf numFmtId="0" fontId="9" fillId="2" borderId="0" xfId="0" applyFont="1" applyFill="1"/>
    <xf numFmtId="0" fontId="9" fillId="2" borderId="14" xfId="0" applyFont="1" applyFill="1" applyBorder="1"/>
    <xf numFmtId="0" fontId="9" fillId="2" borderId="0" xfId="0" applyFont="1" applyFill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10" fillId="2" borderId="12" xfId="0" applyFont="1" applyFill="1" applyBorder="1"/>
    <xf numFmtId="0" fontId="11" fillId="2" borderId="0" xfId="0" applyFont="1" applyFill="1"/>
    <xf numFmtId="0" fontId="11" fillId="2" borderId="14" xfId="0" applyFont="1" applyFill="1" applyBorder="1"/>
    <xf numFmtId="0" fontId="14" fillId="2" borderId="39" xfId="0" applyFont="1" applyFill="1" applyBorder="1" applyAlignment="1">
      <alignment horizontal="center" textRotation="90"/>
    </xf>
    <xf numFmtId="0" fontId="14" fillId="2" borderId="39" xfId="0" applyFont="1" applyFill="1" applyBorder="1" applyAlignment="1">
      <alignment horizontal="center" textRotation="90" wrapText="1"/>
    </xf>
    <xf numFmtId="49" fontId="14" fillId="2" borderId="39" xfId="0" applyNumberFormat="1" applyFont="1" applyFill="1" applyBorder="1" applyAlignment="1">
      <alignment horizontal="center" textRotation="90"/>
    </xf>
    <xf numFmtId="0" fontId="14" fillId="2" borderId="0" xfId="0" applyFont="1" applyFill="1"/>
    <xf numFmtId="0" fontId="14" fillId="2" borderId="12" xfId="0" applyFont="1" applyFill="1" applyBorder="1"/>
    <xf numFmtId="0" fontId="12" fillId="2" borderId="0" xfId="0" applyFont="1" applyFill="1" applyAlignment="1">
      <alignment horizontal="center" textRotation="90"/>
    </xf>
    <xf numFmtId="0" fontId="14" fillId="2" borderId="4" xfId="0" applyFont="1" applyFill="1" applyBorder="1" applyAlignment="1">
      <alignment horizontal="center" textRotation="90"/>
    </xf>
    <xf numFmtId="0" fontId="14" fillId="2" borderId="4" xfId="0" applyFont="1" applyFill="1" applyBorder="1" applyAlignment="1">
      <alignment horizontal="center" textRotation="90" wrapText="1"/>
    </xf>
    <xf numFmtId="0" fontId="14" fillId="2" borderId="36" xfId="0" applyFont="1" applyFill="1" applyBorder="1" applyAlignment="1">
      <alignment horizontal="center" textRotation="90"/>
    </xf>
    <xf numFmtId="49" fontId="14" fillId="2" borderId="36" xfId="0" applyNumberFormat="1" applyFont="1" applyFill="1" applyBorder="1" applyAlignment="1">
      <alignment horizontal="center" textRotation="90"/>
    </xf>
    <xf numFmtId="0" fontId="14" fillId="2" borderId="40" xfId="0" applyFont="1" applyFill="1" applyBorder="1" applyAlignment="1">
      <alignment horizontal="center" textRotation="90" wrapText="1"/>
    </xf>
    <xf numFmtId="0" fontId="14" fillId="2" borderId="40" xfId="0" applyFont="1" applyFill="1" applyBorder="1" applyAlignment="1">
      <alignment horizontal="center" textRotation="90"/>
    </xf>
    <xf numFmtId="0" fontId="14" fillId="2" borderId="41" xfId="0" applyFont="1" applyFill="1" applyBorder="1" applyAlignment="1">
      <alignment horizontal="center" textRotation="90"/>
    </xf>
    <xf numFmtId="164" fontId="15" fillId="2" borderId="0" xfId="0" applyNumberFormat="1" applyFont="1" applyFill="1"/>
    <xf numFmtId="0" fontId="9" fillId="2" borderId="34" xfId="0" applyFont="1" applyFill="1" applyBorder="1" applyAlignment="1">
      <alignment horizontal="center"/>
    </xf>
    <xf numFmtId="49" fontId="9" fillId="2" borderId="34" xfId="0" applyNumberFormat="1" applyFont="1" applyFill="1" applyBorder="1" applyAlignment="1">
      <alignment horizontal="center"/>
    </xf>
    <xf numFmtId="0" fontId="9" fillId="2" borderId="33" xfId="0" applyFont="1" applyFill="1" applyBorder="1" applyAlignment="1">
      <alignment horizontal="center"/>
    </xf>
    <xf numFmtId="164" fontId="10" fillId="2" borderId="34" xfId="0" applyNumberFormat="1" applyFont="1" applyFill="1" applyBorder="1"/>
    <xf numFmtId="0" fontId="9" fillId="2" borderId="34" xfId="0" quotePrefix="1" applyFont="1" applyFill="1" applyBorder="1" applyAlignment="1">
      <alignment horizontal="center"/>
    </xf>
    <xf numFmtId="0" fontId="9" fillId="2" borderId="35" xfId="0" applyFont="1" applyFill="1" applyBorder="1" applyAlignment="1">
      <alignment horizontal="center"/>
    </xf>
    <xf numFmtId="0" fontId="9" fillId="2" borderId="35" xfId="0" quotePrefix="1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20" fillId="3" borderId="0" xfId="0" applyFont="1" applyFill="1"/>
    <xf numFmtId="0" fontId="20" fillId="3" borderId="0" xfId="0" applyFont="1" applyFill="1" applyAlignment="1">
      <alignment horizontal="left" vertical="center"/>
    </xf>
    <xf numFmtId="0" fontId="22" fillId="3" borderId="0" xfId="0" applyFont="1" applyFill="1"/>
    <xf numFmtId="0" fontId="25" fillId="3" borderId="0" xfId="0" applyFont="1" applyFill="1"/>
    <xf numFmtId="0" fontId="26" fillId="3" borderId="0" xfId="0" applyFont="1" applyFill="1"/>
    <xf numFmtId="0" fontId="10" fillId="3" borderId="23" xfId="0" applyFont="1" applyFill="1" applyBorder="1" applyAlignment="1" applyProtection="1">
      <alignment horizontal="center" vertical="center"/>
      <protection locked="0"/>
    </xf>
    <xf numFmtId="0" fontId="10" fillId="3" borderId="0" xfId="0" applyFont="1" applyFill="1" applyAlignment="1">
      <alignment horizontal="left" vertical="center" wrapText="1"/>
    </xf>
    <xf numFmtId="0" fontId="20" fillId="3" borderId="0" xfId="0" applyFont="1" applyFill="1" applyAlignment="1">
      <alignment horizontal="left" vertical="center" wrapText="1"/>
    </xf>
    <xf numFmtId="0" fontId="20" fillId="3" borderId="10" xfId="0" applyFont="1" applyFill="1" applyBorder="1" applyAlignment="1">
      <alignment horizontal="left" vertical="center"/>
    </xf>
    <xf numFmtId="43" fontId="10" fillId="3" borderId="10" xfId="1" applyFont="1" applyFill="1" applyBorder="1" applyAlignment="1" applyProtection="1">
      <alignment horizontal="right" vertical="center" wrapText="1"/>
    </xf>
    <xf numFmtId="0" fontId="20" fillId="3" borderId="10" xfId="0" applyFont="1" applyFill="1" applyBorder="1" applyAlignment="1">
      <alignment horizontal="right" vertical="center" wrapText="1"/>
    </xf>
    <xf numFmtId="4" fontId="10" fillId="3" borderId="10" xfId="0" applyNumberFormat="1" applyFont="1" applyFill="1" applyBorder="1" applyAlignment="1">
      <alignment horizontal="right" vertical="center"/>
    </xf>
    <xf numFmtId="4" fontId="10" fillId="3" borderId="37" xfId="0" applyNumberFormat="1" applyFont="1" applyFill="1" applyBorder="1" applyAlignment="1">
      <alignment horizontal="right" vertical="center"/>
    </xf>
    <xf numFmtId="165" fontId="20" fillId="3" borderId="0" xfId="0" applyNumberFormat="1" applyFont="1" applyFill="1" applyAlignment="1">
      <alignment horizontal="center" vertical="center"/>
    </xf>
    <xf numFmtId="9" fontId="20" fillId="3" borderId="0" xfId="0" applyNumberFormat="1" applyFont="1" applyFill="1" applyAlignment="1">
      <alignment horizontal="center" vertical="center"/>
    </xf>
    <xf numFmtId="0" fontId="10" fillId="3" borderId="6" xfId="0" applyFont="1" applyFill="1" applyBorder="1" applyAlignment="1" applyProtection="1">
      <alignment horizontal="center" vertical="center"/>
      <protection locked="0"/>
    </xf>
    <xf numFmtId="166" fontId="29" fillId="3" borderId="0" xfId="0" applyNumberFormat="1" applyFont="1" applyFill="1" applyAlignment="1">
      <alignment horizontal="right"/>
    </xf>
    <xf numFmtId="166" fontId="29" fillId="3" borderId="12" xfId="0" applyNumberFormat="1" applyFont="1" applyFill="1" applyBorder="1" applyAlignment="1">
      <alignment horizontal="right"/>
    </xf>
    <xf numFmtId="0" fontId="30" fillId="3" borderId="0" xfId="0" applyFont="1" applyFill="1" applyAlignment="1">
      <alignment horizontal="center"/>
    </xf>
    <xf numFmtId="0" fontId="31" fillId="3" borderId="0" xfId="0" applyFont="1" applyFill="1" applyAlignment="1">
      <alignment horizontal="center" vertical="center"/>
    </xf>
    <xf numFmtId="0" fontId="3" fillId="3" borderId="0" xfId="0" applyFont="1" applyFill="1" applyProtection="1">
      <protection locked="0"/>
    </xf>
    <xf numFmtId="4" fontId="32" fillId="4" borderId="12" xfId="0" applyNumberFormat="1" applyFont="1" applyFill="1" applyBorder="1" applyAlignment="1">
      <alignment horizontal="right" vertical="center"/>
    </xf>
    <xf numFmtId="0" fontId="32" fillId="3" borderId="0" xfId="0" applyFont="1" applyFill="1" applyProtection="1">
      <protection locked="0"/>
    </xf>
    <xf numFmtId="0" fontId="10" fillId="3" borderId="26" xfId="0" applyFont="1" applyFill="1" applyBorder="1" applyAlignment="1" applyProtection="1">
      <alignment horizontal="center" vertical="center" wrapText="1"/>
      <protection locked="0"/>
    </xf>
    <xf numFmtId="0" fontId="10" fillId="3" borderId="0" xfId="0" applyFont="1" applyFill="1" applyProtection="1">
      <protection locked="0"/>
    </xf>
    <xf numFmtId="0" fontId="5" fillId="4" borderId="0" xfId="0" applyFont="1" applyFill="1" applyAlignment="1">
      <alignment horizontal="center" vertical="center"/>
    </xf>
    <xf numFmtId="0" fontId="20" fillId="3" borderId="10" xfId="0" applyFont="1" applyFill="1" applyBorder="1" applyAlignment="1">
      <alignment horizontal="left" vertical="center" wrapText="1"/>
    </xf>
    <xf numFmtId="164" fontId="9" fillId="2" borderId="34" xfId="2" applyNumberFormat="1" applyFont="1" applyFill="1" applyBorder="1" applyAlignment="1">
      <alignment horizontal="right"/>
    </xf>
    <xf numFmtId="0" fontId="9" fillId="2" borderId="4" xfId="0" applyFont="1" applyFill="1" applyBorder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36" xfId="0" quotePrefix="1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 vertical="top"/>
    </xf>
    <xf numFmtId="0" fontId="9" fillId="2" borderId="12" xfId="0" applyFont="1" applyFill="1" applyBorder="1" applyAlignment="1">
      <alignment horizontal="center" vertical="top"/>
    </xf>
    <xf numFmtId="0" fontId="9" fillId="2" borderId="0" xfId="0" applyFont="1" applyFill="1" applyAlignment="1">
      <alignment horizontal="center" vertical="top"/>
    </xf>
    <xf numFmtId="0" fontId="15" fillId="2" borderId="0" xfId="0" applyFont="1" applyFill="1" applyAlignment="1">
      <alignment horizontal="center" vertical="top"/>
    </xf>
    <xf numFmtId="164" fontId="10" fillId="4" borderId="34" xfId="0" applyNumberFormat="1" applyFont="1" applyFill="1" applyBorder="1"/>
    <xf numFmtId="0" fontId="9" fillId="4" borderId="34" xfId="0" applyFont="1" applyFill="1" applyBorder="1" applyAlignment="1">
      <alignment horizontal="center"/>
    </xf>
    <xf numFmtId="49" fontId="9" fillId="4" borderId="34" xfId="0" applyNumberFormat="1" applyFont="1" applyFill="1" applyBorder="1" applyAlignment="1">
      <alignment horizontal="center"/>
    </xf>
    <xf numFmtId="0" fontId="9" fillId="4" borderId="33" xfId="0" applyFont="1" applyFill="1" applyBorder="1" applyAlignment="1">
      <alignment horizontal="center"/>
    </xf>
    <xf numFmtId="49" fontId="9" fillId="4" borderId="35" xfId="0" applyNumberFormat="1" applyFont="1" applyFill="1" applyBorder="1" applyAlignment="1">
      <alignment horizontal="center"/>
    </xf>
    <xf numFmtId="0" fontId="9" fillId="4" borderId="34" xfId="0" quotePrefix="1" applyFont="1" applyFill="1" applyBorder="1" applyAlignment="1">
      <alignment horizontal="center"/>
    </xf>
    <xf numFmtId="164" fontId="9" fillId="4" borderId="34" xfId="2" applyNumberFormat="1" applyFont="1" applyFill="1" applyBorder="1" applyAlignment="1">
      <alignment horizontal="right"/>
    </xf>
    <xf numFmtId="0" fontId="9" fillId="4" borderId="35" xfId="0" applyFont="1" applyFill="1" applyBorder="1" applyAlignment="1">
      <alignment horizontal="center"/>
    </xf>
    <xf numFmtId="0" fontId="9" fillId="4" borderId="35" xfId="0" quotePrefix="1" applyFont="1" applyFill="1" applyBorder="1" applyAlignment="1">
      <alignment horizontal="center"/>
    </xf>
    <xf numFmtId="0" fontId="9" fillId="4" borderId="0" xfId="0" applyFont="1" applyFill="1" applyAlignment="1">
      <alignment horizontal="center"/>
    </xf>
    <xf numFmtId="0" fontId="10" fillId="3" borderId="0" xfId="0" applyFont="1" applyFill="1"/>
    <xf numFmtId="0" fontId="15" fillId="3" borderId="0" xfId="0" applyFont="1" applyFill="1"/>
    <xf numFmtId="164" fontId="10" fillId="2" borderId="0" xfId="0" applyNumberFormat="1" applyFont="1" applyFill="1"/>
    <xf numFmtId="0" fontId="20" fillId="2" borderId="0" xfId="0" applyFont="1" applyFill="1" applyAlignment="1">
      <alignment horizontal="center" vertical="top" wrapText="1"/>
    </xf>
    <xf numFmtId="0" fontId="36" fillId="2" borderId="0" xfId="0" applyFont="1" applyFill="1" applyAlignment="1">
      <alignment horizontal="center" vertical="top" wrapText="1"/>
    </xf>
    <xf numFmtId="0" fontId="20" fillId="3" borderId="0" xfId="0" applyFont="1" applyFill="1" applyAlignment="1">
      <alignment wrapText="1"/>
    </xf>
    <xf numFmtId="0" fontId="4" fillId="4" borderId="47" xfId="0" applyFont="1" applyFill="1" applyBorder="1" applyAlignment="1">
      <alignment horizontal="left" vertical="center" wrapText="1"/>
    </xf>
    <xf numFmtId="0" fontId="20" fillId="3" borderId="0" xfId="0" applyFont="1" applyFill="1" applyAlignment="1">
      <alignment vertical="center" wrapText="1"/>
    </xf>
    <xf numFmtId="0" fontId="20" fillId="3" borderId="14" xfId="0" applyFont="1" applyFill="1" applyBorder="1"/>
    <xf numFmtId="0" fontId="10" fillId="3" borderId="14" xfId="0" applyFont="1" applyFill="1" applyBorder="1" applyAlignment="1">
      <alignment horizontal="center" vertical="center"/>
    </xf>
    <xf numFmtId="0" fontId="17" fillId="3" borderId="0" xfId="0" applyFont="1" applyFill="1" applyAlignment="1">
      <alignment vertical="center" wrapText="1"/>
    </xf>
    <xf numFmtId="0" fontId="17" fillId="3" borderId="0" xfId="0" applyFont="1" applyFill="1" applyAlignment="1">
      <alignment wrapText="1"/>
    </xf>
    <xf numFmtId="0" fontId="20" fillId="3" borderId="3" xfId="0" quotePrefix="1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center" vertical="center"/>
    </xf>
    <xf numFmtId="0" fontId="20" fillId="3" borderId="5" xfId="0" quotePrefix="1" applyFont="1" applyFill="1" applyBorder="1" applyAlignment="1">
      <alignment horizontal="center" vertical="center"/>
    </xf>
    <xf numFmtId="0" fontId="20" fillId="3" borderId="0" xfId="0" applyFont="1" applyFill="1" applyAlignment="1">
      <alignment vertical="top" wrapText="1"/>
    </xf>
    <xf numFmtId="0" fontId="20" fillId="3" borderId="13" xfId="0" applyFont="1" applyFill="1" applyBorder="1" applyAlignment="1">
      <alignment horizontal="center" vertical="center"/>
    </xf>
    <xf numFmtId="0" fontId="20" fillId="3" borderId="12" xfId="0" applyFont="1" applyFill="1" applyBorder="1"/>
    <xf numFmtId="0" fontId="21" fillId="3" borderId="52" xfId="0" applyFont="1" applyFill="1" applyBorder="1" applyAlignment="1">
      <alignment horizontal="left" vertical="center" wrapText="1"/>
    </xf>
    <xf numFmtId="0" fontId="33" fillId="4" borderId="0" xfId="0" applyFont="1" applyFill="1" applyAlignment="1">
      <alignment horizontal="center" vertical="center"/>
    </xf>
    <xf numFmtId="0" fontId="34" fillId="3" borderId="0" xfId="0" applyFont="1" applyFill="1" applyAlignment="1">
      <alignment horizontal="left" vertical="center"/>
    </xf>
    <xf numFmtId="0" fontId="35" fillId="3" borderId="0" xfId="0" applyFont="1" applyFill="1" applyAlignment="1">
      <alignment horizontal="left"/>
    </xf>
    <xf numFmtId="0" fontId="10" fillId="3" borderId="6" xfId="0" applyFont="1" applyFill="1" applyBorder="1" applyAlignment="1" applyProtection="1">
      <alignment horizontal="center" vertical="center" wrapText="1"/>
      <protection locked="0"/>
    </xf>
    <xf numFmtId="0" fontId="10" fillId="3" borderId="23" xfId="0" applyFont="1" applyFill="1" applyBorder="1" applyAlignment="1" applyProtection="1">
      <alignment horizontal="center" vertical="center" wrapText="1"/>
      <protection locked="0"/>
    </xf>
    <xf numFmtId="0" fontId="20" fillId="3" borderId="3" xfId="0" applyFont="1" applyFill="1" applyBorder="1" applyAlignment="1" applyProtection="1">
      <alignment horizontal="center" vertical="center"/>
      <protection locked="0"/>
    </xf>
    <xf numFmtId="0" fontId="22" fillId="3" borderId="0" xfId="0" applyFont="1" applyFill="1" applyAlignment="1">
      <alignment horizontal="left" vertical="center"/>
    </xf>
    <xf numFmtId="0" fontId="20" fillId="3" borderId="0" xfId="0" applyFont="1" applyFill="1" applyAlignment="1">
      <alignment horizontal="left" vertical="top" wrapText="1"/>
    </xf>
    <xf numFmtId="49" fontId="24" fillId="3" borderId="40" xfId="0" applyNumberFormat="1" applyFont="1" applyFill="1" applyBorder="1" applyAlignment="1" applyProtection="1">
      <alignment horizontal="center" vertical="center" wrapText="1" readingOrder="1"/>
      <protection locked="0"/>
    </xf>
    <xf numFmtId="49" fontId="24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49" fontId="24" fillId="3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9" fillId="3" borderId="14" xfId="0" applyFont="1" applyFill="1" applyBorder="1" applyAlignment="1" applyProtection="1">
      <alignment horizontal="center" vertical="center"/>
      <protection locked="0"/>
    </xf>
    <xf numFmtId="0" fontId="9" fillId="3" borderId="28" xfId="0" applyFont="1" applyFill="1" applyBorder="1" applyAlignment="1" applyProtection="1">
      <alignment horizontal="center" vertical="center"/>
      <protection locked="0"/>
    </xf>
    <xf numFmtId="0" fontId="9" fillId="3" borderId="6" xfId="0" applyFont="1" applyFill="1" applyBorder="1" applyAlignment="1" applyProtection="1">
      <alignment horizontal="center" vertical="center"/>
      <protection locked="0"/>
    </xf>
    <xf numFmtId="0" fontId="10" fillId="3" borderId="38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left" vertical="center" wrapText="1"/>
    </xf>
    <xf numFmtId="0" fontId="10" fillId="3" borderId="10" xfId="0" applyFont="1" applyFill="1" applyBorder="1" applyAlignment="1">
      <alignment horizontal="left" vertical="center"/>
    </xf>
    <xf numFmtId="4" fontId="29" fillId="3" borderId="0" xfId="0" applyNumberFormat="1" applyFont="1" applyFill="1" applyAlignment="1">
      <alignment horizontal="left"/>
    </xf>
    <xf numFmtId="0" fontId="14" fillId="3" borderId="27" xfId="0" applyFont="1" applyFill="1" applyBorder="1" applyAlignment="1">
      <alignment horizontal="left" vertical="center"/>
    </xf>
    <xf numFmtId="164" fontId="9" fillId="2" borderId="55" xfId="0" applyNumberFormat="1" applyFont="1" applyFill="1" applyBorder="1"/>
    <xf numFmtId="0" fontId="20" fillId="3" borderId="0" xfId="0" applyFont="1" applyFill="1" applyAlignment="1" applyProtection="1">
      <alignment horizontal="center" vertical="center"/>
      <protection locked="0"/>
    </xf>
    <xf numFmtId="0" fontId="21" fillId="3" borderId="33" xfId="0" applyFont="1" applyFill="1" applyBorder="1" applyAlignment="1" applyProtection="1">
      <alignment vertical="center"/>
      <protection locked="0"/>
    </xf>
    <xf numFmtId="0" fontId="20" fillId="6" borderId="1" xfId="0" applyFont="1" applyFill="1" applyBorder="1" applyAlignment="1" applyProtection="1">
      <alignment vertical="center"/>
      <protection locked="0"/>
    </xf>
    <xf numFmtId="0" fontId="21" fillId="6" borderId="1" xfId="0" applyFont="1" applyFill="1" applyBorder="1" applyAlignment="1" applyProtection="1">
      <alignment vertical="center"/>
      <protection locked="0"/>
    </xf>
    <xf numFmtId="165" fontId="20" fillId="6" borderId="1" xfId="0" applyNumberFormat="1" applyFont="1" applyFill="1" applyBorder="1" applyAlignment="1" applyProtection="1">
      <alignment horizontal="center" vertical="center"/>
      <protection locked="0"/>
    </xf>
    <xf numFmtId="165" fontId="20" fillId="6" borderId="25" xfId="0" applyNumberFormat="1" applyFont="1" applyFill="1" applyBorder="1" applyAlignment="1" applyProtection="1">
      <alignment horizontal="center" vertical="center"/>
      <protection locked="0"/>
    </xf>
    <xf numFmtId="0" fontId="21" fillId="3" borderId="32" xfId="0" applyFont="1" applyFill="1" applyBorder="1" applyAlignment="1" applyProtection="1">
      <alignment vertical="center"/>
      <protection locked="0"/>
    </xf>
    <xf numFmtId="0" fontId="10" fillId="3" borderId="47" xfId="0" applyFont="1" applyFill="1" applyBorder="1" applyAlignment="1" applyProtection="1">
      <alignment horizontal="center" vertical="center"/>
      <protection locked="0"/>
    </xf>
    <xf numFmtId="0" fontId="9" fillId="2" borderId="6" xfId="0" applyFont="1" applyFill="1" applyBorder="1" applyAlignment="1" applyProtection="1">
      <alignment horizontal="center" vertical="center"/>
      <protection locked="0"/>
    </xf>
    <xf numFmtId="0" fontId="4" fillId="4" borderId="24" xfId="0" applyFont="1" applyFill="1" applyBorder="1" applyAlignment="1">
      <alignment horizontal="left" vertical="center" wrapText="1"/>
    </xf>
    <xf numFmtId="4" fontId="10" fillId="4" borderId="50" xfId="0" applyNumberFormat="1" applyFont="1" applyFill="1" applyBorder="1" applyAlignment="1">
      <alignment horizontal="right" vertical="center"/>
    </xf>
    <xf numFmtId="4" fontId="10" fillId="4" borderId="18" xfId="0" applyNumberFormat="1" applyFont="1" applyFill="1" applyBorder="1" applyAlignment="1">
      <alignment horizontal="right" vertical="center"/>
    </xf>
    <xf numFmtId="0" fontId="10" fillId="3" borderId="19" xfId="0" applyFont="1" applyFill="1" applyBorder="1" applyAlignment="1" applyProtection="1">
      <alignment horizontal="center" vertical="center"/>
      <protection locked="0"/>
    </xf>
    <xf numFmtId="0" fontId="20" fillId="3" borderId="25" xfId="0" applyFont="1" applyFill="1" applyBorder="1" applyAlignment="1" applyProtection="1">
      <alignment horizontal="left" vertical="center"/>
      <protection locked="0"/>
    </xf>
    <xf numFmtId="0" fontId="21" fillId="3" borderId="33" xfId="0" applyFont="1" applyFill="1" applyBorder="1" applyAlignment="1" applyProtection="1">
      <alignment horizontal="left" vertical="center"/>
      <protection locked="0"/>
    </xf>
    <xf numFmtId="0" fontId="21" fillId="3" borderId="1" xfId="0" applyFont="1" applyFill="1" applyBorder="1" applyAlignment="1" applyProtection="1">
      <alignment vertical="center"/>
      <protection locked="0"/>
    </xf>
    <xf numFmtId="0" fontId="21" fillId="6" borderId="26" xfId="0" applyFont="1" applyFill="1" applyBorder="1" applyAlignment="1">
      <alignment horizontal="left" vertical="center" wrapText="1"/>
    </xf>
    <xf numFmtId="0" fontId="21" fillId="6" borderId="1" xfId="0" applyFont="1" applyFill="1" applyBorder="1" applyAlignment="1">
      <alignment horizontal="left" vertical="center" wrapText="1"/>
    </xf>
    <xf numFmtId="0" fontId="20" fillId="6" borderId="1" xfId="0" applyFont="1" applyFill="1" applyBorder="1"/>
    <xf numFmtId="0" fontId="20" fillId="6" borderId="2" xfId="0" applyFont="1" applyFill="1" applyBorder="1"/>
    <xf numFmtId="0" fontId="21" fillId="6" borderId="32" xfId="0" applyFont="1" applyFill="1" applyBorder="1" applyAlignment="1">
      <alignment horizontal="left" vertical="center"/>
    </xf>
    <xf numFmtId="0" fontId="21" fillId="6" borderId="1" xfId="0" applyFont="1" applyFill="1" applyBorder="1" applyAlignment="1">
      <alignment horizontal="left" vertical="center"/>
    </xf>
    <xf numFmtId="0" fontId="21" fillId="3" borderId="26" xfId="0" applyFont="1" applyFill="1" applyBorder="1" applyAlignment="1">
      <alignment vertical="center" wrapText="1"/>
    </xf>
    <xf numFmtId="0" fontId="21" fillId="3" borderId="32" xfId="0" applyFont="1" applyFill="1" applyBorder="1" applyAlignment="1">
      <alignment vertical="center" wrapText="1"/>
    </xf>
    <xf numFmtId="0" fontId="21" fillId="3" borderId="28" xfId="0" applyFont="1" applyFill="1" applyBorder="1" applyAlignment="1">
      <alignment vertical="center" wrapText="1"/>
    </xf>
    <xf numFmtId="0" fontId="21" fillId="3" borderId="26" xfId="0" applyFont="1" applyFill="1" applyBorder="1" applyAlignment="1">
      <alignment horizontal="left" vertical="center" wrapText="1"/>
    </xf>
    <xf numFmtId="0" fontId="21" fillId="3" borderId="32" xfId="0" applyFont="1" applyFill="1" applyBorder="1" applyAlignment="1">
      <alignment horizontal="left" vertical="center"/>
    </xf>
    <xf numFmtId="0" fontId="21" fillId="3" borderId="32" xfId="0" applyFont="1" applyFill="1" applyBorder="1" applyAlignment="1">
      <alignment horizontal="left" vertical="center" wrapText="1"/>
    </xf>
    <xf numFmtId="0" fontId="23" fillId="3" borderId="19" xfId="0" applyFont="1" applyFill="1" applyBorder="1" applyAlignment="1" applyProtection="1">
      <alignment horizontal="center" vertical="center" wrapText="1" readingOrder="1"/>
      <protection locked="0"/>
    </xf>
    <xf numFmtId="0" fontId="23" fillId="3" borderId="4" xfId="0" applyFont="1" applyFill="1" applyBorder="1" applyAlignment="1" applyProtection="1">
      <alignment horizontal="center" vertical="center" wrapText="1" readingOrder="1"/>
      <protection locked="0"/>
    </xf>
    <xf numFmtId="0" fontId="23" fillId="3" borderId="13" xfId="0" applyFont="1" applyFill="1" applyBorder="1" applyAlignment="1" applyProtection="1">
      <alignment horizontal="center" vertical="center" wrapText="1" readingOrder="1"/>
      <protection locked="0"/>
    </xf>
    <xf numFmtId="49" fontId="24" fillId="3" borderId="56" xfId="0" applyNumberFormat="1" applyFont="1" applyFill="1" applyBorder="1" applyAlignment="1" applyProtection="1">
      <alignment horizontal="center" vertical="center" wrapText="1" readingOrder="1"/>
      <protection locked="0"/>
    </xf>
    <xf numFmtId="49" fontId="25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0" fillId="3" borderId="23" xfId="0" applyFont="1" applyFill="1" applyBorder="1" applyAlignment="1" applyProtection="1">
      <alignment vertical="center"/>
      <protection locked="0"/>
    </xf>
    <xf numFmtId="0" fontId="8" fillId="3" borderId="43" xfId="0" applyFont="1" applyFill="1" applyBorder="1" applyAlignment="1" applyProtection="1">
      <alignment horizontal="center" vertical="center"/>
      <protection locked="0"/>
    </xf>
    <xf numFmtId="0" fontId="29" fillId="2" borderId="41" xfId="0" applyFont="1" applyFill="1" applyBorder="1"/>
    <xf numFmtId="0" fontId="29" fillId="2" borderId="1" xfId="0" applyFont="1" applyFill="1" applyBorder="1"/>
    <xf numFmtId="9" fontId="29" fillId="2" borderId="1" xfId="0" applyNumberFormat="1" applyFont="1" applyFill="1" applyBorder="1"/>
    <xf numFmtId="9" fontId="29" fillId="2" borderId="3" xfId="0" applyNumberFormat="1" applyFont="1" applyFill="1" applyBorder="1" applyProtection="1">
      <protection locked="0"/>
    </xf>
    <xf numFmtId="4" fontId="29" fillId="2" borderId="41" xfId="0" applyNumberFormat="1" applyFont="1" applyFill="1" applyBorder="1"/>
    <xf numFmtId="4" fontId="29" fillId="8" borderId="27" xfId="0" applyNumberFormat="1" applyFont="1" applyFill="1" applyBorder="1"/>
    <xf numFmtId="4" fontId="29" fillId="8" borderId="29" xfId="0" applyNumberFormat="1" applyFont="1" applyFill="1" applyBorder="1"/>
    <xf numFmtId="0" fontId="9" fillId="3" borderId="23" xfId="0" applyFont="1" applyFill="1" applyBorder="1" applyAlignment="1" applyProtection="1">
      <alignment horizontal="center" vertical="center"/>
      <protection locked="0"/>
    </xf>
    <xf numFmtId="0" fontId="10" fillId="3" borderId="22" xfId="0" applyFont="1" applyFill="1" applyBorder="1" applyAlignment="1" applyProtection="1">
      <alignment horizontal="center" vertical="center"/>
      <protection locked="0"/>
    </xf>
    <xf numFmtId="0" fontId="4" fillId="4" borderId="47" xfId="0" applyFont="1" applyFill="1" applyBorder="1" applyAlignment="1" applyProtection="1">
      <alignment horizontal="left" vertical="center" wrapText="1"/>
      <protection locked="0"/>
    </xf>
    <xf numFmtId="0" fontId="4" fillId="4" borderId="24" xfId="0" applyFont="1" applyFill="1" applyBorder="1" applyAlignment="1" applyProtection="1">
      <alignment horizontal="left" vertical="center" wrapText="1"/>
      <protection locked="0"/>
    </xf>
    <xf numFmtId="49" fontId="2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2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4" fillId="3" borderId="57" xfId="0" applyFont="1" applyFill="1" applyBorder="1" applyAlignment="1" applyProtection="1">
      <alignment horizontal="center" vertical="center"/>
      <protection locked="0"/>
    </xf>
    <xf numFmtId="0" fontId="9" fillId="4" borderId="4" xfId="0" applyFont="1" applyFill="1" applyBorder="1" applyAlignment="1">
      <alignment horizontal="center"/>
    </xf>
    <xf numFmtId="49" fontId="9" fillId="4" borderId="40" xfId="0" applyNumberFormat="1" applyFont="1" applyFill="1" applyBorder="1" applyAlignment="1">
      <alignment horizontal="center"/>
    </xf>
    <xf numFmtId="49" fontId="9" fillId="4" borderId="4" xfId="0" applyNumberFormat="1" applyFont="1" applyFill="1" applyBorder="1" applyAlignment="1">
      <alignment horizontal="center"/>
    </xf>
    <xf numFmtId="0" fontId="9" fillId="4" borderId="36" xfId="0" applyFont="1" applyFill="1" applyBorder="1" applyAlignment="1">
      <alignment horizontal="center"/>
    </xf>
    <xf numFmtId="164" fontId="10" fillId="4" borderId="4" xfId="0" applyNumberFormat="1" applyFont="1" applyFill="1" applyBorder="1"/>
    <xf numFmtId="0" fontId="7" fillId="2" borderId="0" xfId="0" applyFont="1" applyFill="1" applyAlignment="1">
      <alignment horizontal="center" vertical="center"/>
    </xf>
    <xf numFmtId="0" fontId="9" fillId="0" borderId="34" xfId="0" applyFont="1" applyBorder="1" applyAlignment="1">
      <alignment horizontal="center"/>
    </xf>
    <xf numFmtId="0" fontId="9" fillId="0" borderId="34" xfId="0" quotePrefix="1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164" fontId="9" fillId="0" borderId="34" xfId="2" applyNumberFormat="1" applyFont="1" applyFill="1" applyBorder="1" applyAlignment="1">
      <alignment horizontal="right"/>
    </xf>
    <xf numFmtId="0" fontId="9" fillId="0" borderId="35" xfId="0" applyFont="1" applyBorder="1" applyAlignment="1">
      <alignment horizontal="center"/>
    </xf>
    <xf numFmtId="0" fontId="9" fillId="0" borderId="35" xfId="0" quotePrefix="1" applyFont="1" applyBorder="1" applyAlignment="1">
      <alignment horizontal="center"/>
    </xf>
    <xf numFmtId="0" fontId="9" fillId="0" borderId="0" xfId="0" applyFont="1" applyAlignment="1">
      <alignment horizontal="center"/>
    </xf>
    <xf numFmtId="164" fontId="10" fillId="0" borderId="34" xfId="0" applyNumberFormat="1" applyFont="1" applyBorder="1"/>
    <xf numFmtId="0" fontId="10" fillId="3" borderId="8" xfId="0" applyFont="1" applyFill="1" applyBorder="1"/>
    <xf numFmtId="0" fontId="10" fillId="3" borderId="9" xfId="0" applyFont="1" applyFill="1" applyBorder="1"/>
    <xf numFmtId="0" fontId="10" fillId="2" borderId="44" xfId="0" applyFont="1" applyFill="1" applyBorder="1"/>
    <xf numFmtId="0" fontId="10" fillId="3" borderId="10" xfId="0" applyFont="1" applyFill="1" applyBorder="1"/>
    <xf numFmtId="4" fontId="10" fillId="3" borderId="36" xfId="0" applyNumberFormat="1" applyFont="1" applyFill="1" applyBorder="1" applyAlignment="1">
      <alignment horizontal="right" vertical="center"/>
    </xf>
    <xf numFmtId="4" fontId="10" fillId="3" borderId="48" xfId="0" applyNumberFormat="1" applyFont="1" applyFill="1" applyBorder="1" applyAlignment="1">
      <alignment horizontal="right" vertical="center"/>
    </xf>
    <xf numFmtId="0" fontId="20" fillId="3" borderId="26" xfId="0" applyFont="1" applyFill="1" applyBorder="1" applyAlignment="1">
      <alignment horizontal="center" vertical="center"/>
    </xf>
    <xf numFmtId="0" fontId="21" fillId="3" borderId="33" xfId="0" applyFont="1" applyFill="1" applyBorder="1" applyAlignment="1" applyProtection="1">
      <alignment horizontal="left" vertical="center" wrapText="1"/>
      <protection locked="0"/>
    </xf>
    <xf numFmtId="0" fontId="20" fillId="3" borderId="0" xfId="0" applyFont="1" applyFill="1" applyAlignment="1" applyProtection="1">
      <alignment horizontal="center" vertical="center" wrapText="1"/>
      <protection locked="0"/>
    </xf>
    <xf numFmtId="0" fontId="14" fillId="3" borderId="29" xfId="0" applyFont="1" applyFill="1" applyBorder="1" applyAlignment="1">
      <alignment horizontal="center" vertical="center"/>
    </xf>
    <xf numFmtId="0" fontId="21" fillId="3" borderId="33" xfId="0" applyFont="1" applyFill="1" applyBorder="1" applyAlignment="1" applyProtection="1">
      <alignment horizontal="left" vertical="top" wrapText="1"/>
      <protection locked="0"/>
    </xf>
    <xf numFmtId="0" fontId="10" fillId="3" borderId="3" xfId="0" applyFont="1" applyFill="1" applyBorder="1" applyAlignment="1" applyProtection="1">
      <alignment horizontal="center" vertical="center" wrapText="1"/>
      <protection locked="0"/>
    </xf>
    <xf numFmtId="0" fontId="10" fillId="3" borderId="2" xfId="0" applyFont="1" applyFill="1" applyBorder="1" applyAlignment="1" applyProtection="1">
      <alignment horizontal="center" vertical="center" wrapText="1"/>
      <protection locked="0"/>
    </xf>
    <xf numFmtId="0" fontId="7" fillId="2" borderId="8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10" fillId="3" borderId="14" xfId="0" applyFont="1" applyFill="1" applyBorder="1"/>
    <xf numFmtId="0" fontId="10" fillId="3" borderId="7" xfId="0" applyFont="1" applyFill="1" applyBorder="1"/>
    <xf numFmtId="0" fontId="10" fillId="3" borderId="32" xfId="0" applyFont="1" applyFill="1" applyBorder="1" applyAlignment="1" applyProtection="1">
      <alignment horizontal="center" vertical="center" wrapText="1"/>
      <protection locked="0"/>
    </xf>
    <xf numFmtId="0" fontId="20" fillId="3" borderId="2" xfId="0" applyFont="1" applyFill="1" applyBorder="1" applyAlignment="1" applyProtection="1">
      <alignment horizontal="left" vertical="center"/>
      <protection locked="0"/>
    </xf>
    <xf numFmtId="0" fontId="20" fillId="3" borderId="14" xfId="0" applyFont="1" applyFill="1" applyBorder="1" applyAlignment="1" applyProtection="1">
      <alignment vertical="center" wrapText="1"/>
      <protection locked="0"/>
    </xf>
    <xf numFmtId="0" fontId="20" fillId="3" borderId="0" xfId="0" applyFont="1" applyFill="1" applyAlignment="1" applyProtection="1">
      <alignment vertical="center" wrapText="1"/>
      <protection locked="0"/>
    </xf>
    <xf numFmtId="0" fontId="20" fillId="3" borderId="2" xfId="0" applyFont="1" applyFill="1" applyBorder="1" applyAlignment="1">
      <alignment vertical="center" wrapText="1"/>
    </xf>
    <xf numFmtId="0" fontId="20" fillId="3" borderId="10" xfId="0" applyFont="1" applyFill="1" applyBorder="1" applyAlignment="1" applyProtection="1">
      <alignment vertical="center" wrapText="1"/>
      <protection locked="0"/>
    </xf>
    <xf numFmtId="0" fontId="21" fillId="0" borderId="14" xfId="0" applyFont="1" applyBorder="1" applyAlignment="1">
      <alignment vertical="center"/>
    </xf>
    <xf numFmtId="0" fontId="20" fillId="3" borderId="14" xfId="0" applyFont="1" applyFill="1" applyBorder="1" applyAlignment="1">
      <alignment vertical="center" wrapText="1"/>
    </xf>
    <xf numFmtId="0" fontId="20" fillId="3" borderId="3" xfId="0" applyFont="1" applyFill="1" applyBorder="1" applyAlignment="1" applyProtection="1">
      <alignment horizontal="center" vertical="center" wrapText="1"/>
      <protection locked="0"/>
    </xf>
    <xf numFmtId="0" fontId="20" fillId="3" borderId="2" xfId="0" applyFont="1" applyFill="1" applyBorder="1" applyAlignment="1" applyProtection="1">
      <alignment vertical="center" wrapText="1"/>
      <protection locked="0"/>
    </xf>
    <xf numFmtId="0" fontId="20" fillId="3" borderId="6" xfId="0" applyFont="1" applyFill="1" applyBorder="1" applyAlignment="1">
      <alignment vertical="center" wrapText="1"/>
    </xf>
    <xf numFmtId="0" fontId="20" fillId="3" borderId="6" xfId="0" applyFont="1" applyFill="1" applyBorder="1" applyAlignment="1" applyProtection="1">
      <alignment vertical="center" wrapText="1"/>
      <protection locked="0"/>
    </xf>
    <xf numFmtId="0" fontId="20" fillId="3" borderId="5" xfId="0" applyFont="1" applyFill="1" applyBorder="1" applyAlignment="1" applyProtection="1">
      <alignment horizontal="center" vertical="center" wrapText="1"/>
      <protection locked="0"/>
    </xf>
    <xf numFmtId="0" fontId="20" fillId="3" borderId="30" xfId="0" applyFont="1" applyFill="1" applyBorder="1" applyAlignment="1" applyProtection="1">
      <alignment horizontal="center" vertical="center" wrapText="1"/>
      <protection locked="0"/>
    </xf>
    <xf numFmtId="0" fontId="20" fillId="3" borderId="15" xfId="0" applyFont="1" applyFill="1" applyBorder="1" applyAlignment="1" applyProtection="1">
      <alignment horizontal="center" vertical="center" wrapText="1"/>
      <protection locked="0"/>
    </xf>
    <xf numFmtId="0" fontId="20" fillId="3" borderId="23" xfId="0" applyFont="1" applyFill="1" applyBorder="1" applyAlignment="1" applyProtection="1">
      <alignment horizontal="left" vertical="center" wrapText="1"/>
      <protection locked="0"/>
    </xf>
    <xf numFmtId="0" fontId="20" fillId="3" borderId="42" xfId="0" applyFont="1" applyFill="1" applyBorder="1" applyAlignment="1" applyProtection="1">
      <alignment horizontal="left" vertical="center" wrapText="1"/>
      <protection locked="0"/>
    </xf>
    <xf numFmtId="39" fontId="10" fillId="3" borderId="14" xfId="1" applyNumberFormat="1" applyFont="1" applyFill="1" applyBorder="1" applyAlignment="1" applyProtection="1">
      <alignment vertical="center"/>
    </xf>
    <xf numFmtId="4" fontId="29" fillId="2" borderId="41" xfId="0" applyNumberFormat="1" applyFont="1" applyFill="1" applyBorder="1" applyProtection="1">
      <protection locked="0"/>
    </xf>
    <xf numFmtId="0" fontId="9" fillId="2" borderId="19" xfId="0" applyFont="1" applyFill="1" applyBorder="1" applyAlignment="1" applyProtection="1">
      <alignment horizontal="center" vertical="center"/>
      <protection locked="0"/>
    </xf>
    <xf numFmtId="0" fontId="9" fillId="3" borderId="19" xfId="0" applyFont="1" applyFill="1" applyBorder="1" applyAlignment="1" applyProtection="1">
      <alignment horizontal="center" vertical="center"/>
      <protection locked="0"/>
    </xf>
    <xf numFmtId="4" fontId="10" fillId="3" borderId="0" xfId="0" applyNumberFormat="1" applyFont="1" applyFill="1" applyAlignment="1">
      <alignment horizontal="right" vertical="center" wrapText="1"/>
    </xf>
    <xf numFmtId="0" fontId="20" fillId="3" borderId="0" xfId="0" applyFont="1" applyFill="1" applyAlignment="1">
      <alignment horizontal="right" vertical="center" wrapText="1"/>
    </xf>
    <xf numFmtId="43" fontId="10" fillId="3" borderId="0" xfId="1" applyFont="1" applyFill="1" applyBorder="1" applyAlignment="1" applyProtection="1">
      <alignment horizontal="right" vertical="center"/>
    </xf>
    <xf numFmtId="43" fontId="10" fillId="3" borderId="12" xfId="1" applyFont="1" applyFill="1" applyBorder="1" applyAlignment="1" applyProtection="1">
      <alignment horizontal="right" vertical="center"/>
    </xf>
    <xf numFmtId="0" fontId="21" fillId="3" borderId="6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20" fillId="3" borderId="23" xfId="0" applyFont="1" applyFill="1" applyBorder="1" applyAlignment="1" applyProtection="1">
      <alignment horizontal="center" vertical="center"/>
      <protection locked="0"/>
    </xf>
    <xf numFmtId="0" fontId="10" fillId="3" borderId="30" xfId="0" applyFont="1" applyFill="1" applyBorder="1" applyAlignment="1" applyProtection="1">
      <alignment horizontal="center" vertical="center"/>
      <protection locked="0"/>
    </xf>
    <xf numFmtId="0" fontId="10" fillId="3" borderId="15" xfId="0" applyFont="1" applyFill="1" applyBorder="1" applyAlignment="1" applyProtection="1">
      <alignment horizontal="center" vertical="center"/>
      <protection locked="0"/>
    </xf>
    <xf numFmtId="0" fontId="10" fillId="3" borderId="22" xfId="0" applyFont="1" applyFill="1" applyBorder="1" applyAlignment="1" applyProtection="1">
      <alignment vertical="center" wrapText="1"/>
      <protection locked="0"/>
    </xf>
    <xf numFmtId="0" fontId="10" fillId="3" borderId="62" xfId="0" applyFont="1" applyFill="1" applyBorder="1" applyAlignment="1" applyProtection="1">
      <alignment vertical="center" wrapText="1"/>
      <protection locked="0"/>
    </xf>
    <xf numFmtId="0" fontId="14" fillId="2" borderId="55" xfId="0" applyFont="1" applyFill="1" applyBorder="1"/>
    <xf numFmtId="43" fontId="10" fillId="3" borderId="0" xfId="0" applyNumberFormat="1" applyFont="1" applyFill="1" applyProtection="1">
      <protection locked="0"/>
    </xf>
    <xf numFmtId="0" fontId="9" fillId="3" borderId="64" xfId="0" applyFont="1" applyFill="1" applyBorder="1" applyAlignment="1" applyProtection="1">
      <alignment horizontal="center" vertical="center"/>
      <protection locked="0"/>
    </xf>
    <xf numFmtId="4" fontId="10" fillId="2" borderId="14" xfId="0" applyNumberFormat="1" applyFont="1" applyFill="1" applyBorder="1" applyAlignment="1">
      <alignment vertical="center"/>
    </xf>
    <xf numFmtId="0" fontId="4" fillId="3" borderId="62" xfId="0" applyFont="1" applyFill="1" applyBorder="1" applyAlignment="1" applyProtection="1">
      <alignment horizontal="center" vertical="center" wrapText="1"/>
      <protection locked="0"/>
    </xf>
    <xf numFmtId="0" fontId="20" fillId="3" borderId="32" xfId="0" applyFont="1" applyFill="1" applyBorder="1" applyAlignment="1" applyProtection="1">
      <alignment horizontal="center" vertical="center" wrapText="1"/>
      <protection locked="0"/>
    </xf>
    <xf numFmtId="0" fontId="20" fillId="3" borderId="31" xfId="0" applyFont="1" applyFill="1" applyBorder="1" applyAlignment="1" applyProtection="1">
      <alignment horizontal="center" vertical="center" wrapText="1"/>
      <protection locked="0"/>
    </xf>
    <xf numFmtId="0" fontId="20" fillId="3" borderId="63" xfId="0" applyFont="1" applyFill="1" applyBorder="1" applyAlignment="1" applyProtection="1">
      <alignment horizontal="center" vertical="center"/>
      <protection locked="0"/>
    </xf>
    <xf numFmtId="4" fontId="32" fillId="4" borderId="48" xfId="0" applyNumberFormat="1" applyFont="1" applyFill="1" applyBorder="1" applyAlignment="1">
      <alignment horizontal="right" vertical="center"/>
    </xf>
    <xf numFmtId="4" fontId="4" fillId="4" borderId="48" xfId="0" applyNumberFormat="1" applyFont="1" applyFill="1" applyBorder="1" applyAlignment="1">
      <alignment horizontal="right" vertical="center"/>
    </xf>
    <xf numFmtId="0" fontId="10" fillId="3" borderId="3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vertical="center"/>
    </xf>
    <xf numFmtId="43" fontId="10" fillId="3" borderId="5" xfId="1" applyFont="1" applyFill="1" applyBorder="1" applyAlignment="1" applyProtection="1">
      <alignment vertical="center" wrapText="1"/>
    </xf>
    <xf numFmtId="0" fontId="10" fillId="3" borderId="5" xfId="0" applyFont="1" applyFill="1" applyBorder="1" applyAlignment="1">
      <alignment horizontal="center" vertical="center" wrapText="1"/>
    </xf>
    <xf numFmtId="4" fontId="4" fillId="4" borderId="26" xfId="0" applyNumberFormat="1" applyFont="1" applyFill="1" applyBorder="1" applyAlignment="1">
      <alignment horizontal="right" vertical="center"/>
    </xf>
    <xf numFmtId="0" fontId="4" fillId="4" borderId="14" xfId="0" applyFont="1" applyFill="1" applyBorder="1" applyAlignment="1" applyProtection="1">
      <alignment vertical="center" wrapText="1"/>
      <protection locked="0"/>
    </xf>
    <xf numFmtId="0" fontId="9" fillId="4" borderId="7" xfId="0" applyFont="1" applyFill="1" applyBorder="1" applyAlignment="1" applyProtection="1">
      <alignment horizontal="center" vertical="center"/>
      <protection locked="0"/>
    </xf>
    <xf numFmtId="0" fontId="10" fillId="4" borderId="33" xfId="0" applyFont="1" applyFill="1" applyBorder="1" applyAlignment="1">
      <alignment horizontal="left" vertical="center" wrapText="1"/>
    </xf>
    <xf numFmtId="0" fontId="10" fillId="4" borderId="0" xfId="0" applyFont="1" applyFill="1" applyAlignment="1">
      <alignment horizontal="left" vertical="center" wrapText="1"/>
    </xf>
    <xf numFmtId="0" fontId="10" fillId="3" borderId="28" xfId="0" applyFont="1" applyFill="1" applyBorder="1" applyAlignment="1" applyProtection="1">
      <alignment horizontal="center" vertical="center" wrapText="1"/>
      <protection locked="0"/>
    </xf>
    <xf numFmtId="0" fontId="33" fillId="4" borderId="46" xfId="0" applyFont="1" applyFill="1" applyBorder="1" applyAlignment="1">
      <alignment horizontal="center" vertical="center"/>
    </xf>
    <xf numFmtId="0" fontId="5" fillId="4" borderId="50" xfId="0" applyFont="1" applyFill="1" applyBorder="1" applyAlignment="1">
      <alignment vertical="center"/>
    </xf>
    <xf numFmtId="0" fontId="22" fillId="4" borderId="51" xfId="0" applyFont="1" applyFill="1" applyBorder="1" applyAlignment="1">
      <alignment vertical="center"/>
    </xf>
    <xf numFmtId="0" fontId="10" fillId="3" borderId="26" xfId="0" applyFont="1" applyFill="1" applyBorder="1" applyAlignment="1" applyProtection="1">
      <alignment horizontal="center" vertical="center"/>
      <protection locked="0"/>
    </xf>
    <xf numFmtId="43" fontId="26" fillId="3" borderId="0" xfId="0" applyNumberFormat="1" applyFont="1" applyFill="1"/>
    <xf numFmtId="0" fontId="10" fillId="3" borderId="22" xfId="0" applyFont="1" applyFill="1" applyBorder="1" applyAlignment="1" applyProtection="1">
      <alignment horizontal="center" vertical="center" wrapText="1"/>
      <protection locked="0"/>
    </xf>
    <xf numFmtId="164" fontId="9" fillId="2" borderId="0" xfId="0" applyNumberFormat="1" applyFont="1" applyFill="1"/>
    <xf numFmtId="0" fontId="10" fillId="9" borderId="14" xfId="0" applyFont="1" applyFill="1" applyBorder="1" applyAlignment="1" applyProtection="1">
      <alignment horizontal="center" vertical="center" wrapText="1"/>
      <protection locked="0"/>
    </xf>
    <xf numFmtId="4" fontId="10" fillId="9" borderId="0" xfId="0" applyNumberFormat="1" applyFont="1" applyFill="1" applyAlignment="1">
      <alignment horizontal="right" vertical="center"/>
    </xf>
    <xf numFmtId="4" fontId="10" fillId="9" borderId="12" xfId="0" applyNumberFormat="1" applyFont="1" applyFill="1" applyBorder="1" applyAlignment="1">
      <alignment horizontal="right" vertical="center"/>
    </xf>
    <xf numFmtId="0" fontId="10" fillId="3" borderId="47" xfId="0" applyFont="1" applyFill="1" applyBorder="1" applyAlignment="1" applyProtection="1">
      <alignment horizontal="center" vertical="center" wrapText="1"/>
      <protection locked="0"/>
    </xf>
    <xf numFmtId="164" fontId="9" fillId="2" borderId="0" xfId="2" applyNumberFormat="1" applyFont="1" applyFill="1" applyBorder="1" applyAlignment="1">
      <alignment horizontal="right"/>
    </xf>
    <xf numFmtId="0" fontId="9" fillId="2" borderId="0" xfId="0" applyFont="1" applyFill="1" applyAlignment="1">
      <alignment horizontal="left" vertical="top" wrapText="1" indent="1"/>
    </xf>
    <xf numFmtId="0" fontId="9" fillId="0" borderId="0" xfId="0" applyFont="1" applyAlignment="1">
      <alignment horizontal="left" vertical="top" indent="1"/>
    </xf>
    <xf numFmtId="0" fontId="14" fillId="2" borderId="0" xfId="0" applyFont="1" applyFill="1" applyAlignment="1">
      <alignment horizontal="left" vertical="top" wrapText="1" indent="1"/>
    </xf>
    <xf numFmtId="0" fontId="4" fillId="4" borderId="1" xfId="0" applyFont="1" applyFill="1" applyBorder="1" applyAlignment="1">
      <alignment vertical="center" wrapText="1"/>
    </xf>
    <xf numFmtId="0" fontId="4" fillId="4" borderId="26" xfId="0" applyFont="1" applyFill="1" applyBorder="1" applyAlignment="1">
      <alignment vertical="center" wrapText="1"/>
    </xf>
    <xf numFmtId="0" fontId="26" fillId="3" borderId="2" xfId="0" applyFont="1" applyFill="1" applyBorder="1" applyAlignment="1" applyProtection="1">
      <alignment horizontal="center"/>
      <protection locked="0"/>
    </xf>
    <xf numFmtId="0" fontId="26" fillId="3" borderId="3" xfId="0" applyFont="1" applyFill="1" applyBorder="1" applyAlignment="1" applyProtection="1">
      <alignment horizontal="center"/>
      <protection locked="0"/>
    </xf>
    <xf numFmtId="0" fontId="10" fillId="4" borderId="49" xfId="0" applyFont="1" applyFill="1" applyBorder="1" applyAlignment="1">
      <alignment horizontal="left" vertical="center" wrapText="1"/>
    </xf>
    <xf numFmtId="0" fontId="26" fillId="3" borderId="23" xfId="0" applyFont="1" applyFill="1" applyBorder="1" applyAlignment="1" applyProtection="1">
      <alignment horizontal="center"/>
      <protection locked="0"/>
    </xf>
    <xf numFmtId="0" fontId="1" fillId="3" borderId="45" xfId="0" applyFont="1" applyFill="1" applyBorder="1" applyAlignment="1">
      <alignment vertical="center"/>
    </xf>
    <xf numFmtId="43" fontId="1" fillId="3" borderId="66" xfId="1" applyFont="1" applyFill="1" applyBorder="1" applyAlignment="1" applyProtection="1">
      <alignment horizontal="left" vertical="center"/>
    </xf>
    <xf numFmtId="0" fontId="26" fillId="3" borderId="0" xfId="0" applyFont="1" applyFill="1" applyAlignment="1" applyProtection="1">
      <alignment horizontal="center"/>
      <protection locked="0"/>
    </xf>
    <xf numFmtId="0" fontId="1" fillId="3" borderId="39" xfId="0" applyFont="1" applyFill="1" applyBorder="1" applyAlignment="1">
      <alignment horizontal="left" vertical="center"/>
    </xf>
    <xf numFmtId="0" fontId="10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 applyProtection="1">
      <alignment horizontal="center" vertical="center" wrapText="1"/>
      <protection locked="0"/>
    </xf>
    <xf numFmtId="0" fontId="1" fillId="3" borderId="5" xfId="0" applyFont="1" applyFill="1" applyBorder="1" applyAlignment="1" applyProtection="1">
      <alignment horizontal="center" vertical="center" wrapText="1"/>
      <protection locked="0"/>
    </xf>
    <xf numFmtId="166" fontId="20" fillId="3" borderId="0" xfId="0" applyNumberFormat="1" applyFont="1" applyFill="1" applyAlignment="1">
      <alignment horizontal="center" vertical="center"/>
    </xf>
    <xf numFmtId="0" fontId="20" fillId="3" borderId="11" xfId="0" applyFont="1" applyFill="1" applyBorder="1"/>
    <xf numFmtId="0" fontId="20" fillId="3" borderId="49" xfId="0" applyFont="1" applyFill="1" applyBorder="1"/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19" fillId="7" borderId="38" xfId="0" applyFont="1" applyFill="1" applyBorder="1" applyAlignment="1">
      <alignment horizontal="center" vertical="center"/>
    </xf>
    <xf numFmtId="0" fontId="19" fillId="7" borderId="10" xfId="0" applyFont="1" applyFill="1" applyBorder="1" applyAlignment="1">
      <alignment horizontal="center" vertical="center"/>
    </xf>
    <xf numFmtId="0" fontId="19" fillId="7" borderId="37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12" xfId="0" applyFont="1" applyBorder="1" applyAlignment="1">
      <alignment horizontal="center"/>
    </xf>
    <xf numFmtId="0" fontId="37" fillId="7" borderId="38" xfId="0" applyFont="1" applyFill="1" applyBorder="1" applyAlignment="1">
      <alignment horizontal="center" vertical="center"/>
    </xf>
    <xf numFmtId="0" fontId="37" fillId="7" borderId="10" xfId="0" applyFont="1" applyFill="1" applyBorder="1" applyAlignment="1">
      <alignment horizontal="center" vertical="center"/>
    </xf>
    <xf numFmtId="0" fontId="37" fillId="7" borderId="37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top" wrapText="1" indent="1"/>
    </xf>
    <xf numFmtId="0" fontId="9" fillId="0" borderId="0" xfId="0" applyFont="1" applyAlignment="1">
      <alignment horizontal="left" vertical="top" indent="1"/>
    </xf>
    <xf numFmtId="0" fontId="14" fillId="2" borderId="0" xfId="0" applyFont="1" applyFill="1" applyAlignment="1">
      <alignment horizontal="left" vertical="top" wrapText="1" indent="1"/>
    </xf>
    <xf numFmtId="0" fontId="14" fillId="2" borderId="0" xfId="0" applyFont="1" applyFill="1" applyAlignment="1">
      <alignment horizontal="left" vertical="top" wrapText="1"/>
    </xf>
    <xf numFmtId="0" fontId="29" fillId="2" borderId="10" xfId="0" applyFont="1" applyFill="1" applyBorder="1" applyAlignment="1">
      <alignment horizontal="center"/>
    </xf>
    <xf numFmtId="0" fontId="49" fillId="2" borderId="0" xfId="5" applyFont="1" applyFill="1" applyBorder="1" applyAlignment="1">
      <alignment horizontal="center"/>
    </xf>
    <xf numFmtId="0" fontId="10" fillId="3" borderId="32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20" fillId="3" borderId="1" xfId="0" applyFont="1" applyFill="1" applyBorder="1" applyAlignment="1">
      <alignment horizontal="left" vertical="center" wrapText="1"/>
    </xf>
    <xf numFmtId="0" fontId="20" fillId="3" borderId="2" xfId="0" applyFont="1" applyFill="1" applyBorder="1" applyAlignment="1">
      <alignment horizontal="left" vertical="center" wrapText="1"/>
    </xf>
    <xf numFmtId="4" fontId="10" fillId="3" borderId="32" xfId="0" applyNumberFormat="1" applyFont="1" applyFill="1" applyBorder="1" applyAlignment="1">
      <alignment horizontal="right" vertical="center" wrapText="1"/>
    </xf>
    <xf numFmtId="0" fontId="20" fillId="3" borderId="1" xfId="0" applyFont="1" applyFill="1" applyBorder="1" applyAlignment="1">
      <alignment horizontal="right" vertical="center" wrapText="1"/>
    </xf>
    <xf numFmtId="39" fontId="10" fillId="3" borderId="32" xfId="1" applyNumberFormat="1" applyFont="1" applyFill="1" applyBorder="1" applyAlignment="1" applyProtection="1">
      <alignment horizontal="right" vertical="center"/>
    </xf>
    <xf numFmtId="39" fontId="10" fillId="3" borderId="25" xfId="1" applyNumberFormat="1" applyFont="1" applyFill="1" applyBorder="1" applyAlignment="1" applyProtection="1">
      <alignment horizontal="right" vertical="center"/>
    </xf>
    <xf numFmtId="4" fontId="10" fillId="2" borderId="1" xfId="0" applyNumberFormat="1" applyFont="1" applyFill="1" applyBorder="1" applyAlignment="1">
      <alignment horizontal="right"/>
    </xf>
    <xf numFmtId="4" fontId="10" fillId="2" borderId="25" xfId="0" applyNumberFormat="1" applyFont="1" applyFill="1" applyBorder="1" applyAlignment="1">
      <alignment horizontal="right"/>
    </xf>
    <xf numFmtId="0" fontId="20" fillId="3" borderId="38" xfId="0" applyFont="1" applyFill="1" applyBorder="1" applyAlignment="1">
      <alignment horizontal="center" vertical="center" wrapText="1"/>
    </xf>
    <xf numFmtId="0" fontId="20" fillId="3" borderId="67" xfId="0" applyFont="1" applyFill="1" applyBorder="1" applyAlignment="1">
      <alignment horizontal="center" vertical="center" wrapText="1"/>
    </xf>
    <xf numFmtId="0" fontId="20" fillId="3" borderId="47" xfId="0" applyFont="1" applyFill="1" applyBorder="1" applyAlignment="1">
      <alignment horizontal="center" vertical="center" wrapText="1"/>
    </xf>
    <xf numFmtId="0" fontId="20" fillId="3" borderId="40" xfId="0" applyFont="1" applyFill="1" applyBorder="1" applyAlignment="1">
      <alignment horizontal="center" vertical="center" wrapText="1"/>
    </xf>
    <xf numFmtId="0" fontId="1" fillId="3" borderId="68" xfId="0" applyFont="1" applyFill="1" applyBorder="1" applyAlignment="1" applyProtection="1">
      <alignment horizontal="center" vertical="center" wrapText="1"/>
      <protection locked="0"/>
    </xf>
    <xf numFmtId="0" fontId="1" fillId="3" borderId="13" xfId="0" applyFont="1" applyFill="1" applyBorder="1" applyAlignment="1" applyProtection="1">
      <alignment horizontal="center" vertical="center" wrapText="1"/>
      <protection locked="0"/>
    </xf>
    <xf numFmtId="0" fontId="20" fillId="3" borderId="69" xfId="0" applyFont="1" applyFill="1" applyBorder="1" applyAlignment="1">
      <alignment horizontal="left" vertical="center" wrapText="1"/>
    </xf>
    <xf numFmtId="0" fontId="20" fillId="3" borderId="19" xfId="0" applyFont="1" applyFill="1" applyBorder="1" applyAlignment="1">
      <alignment horizontal="left" vertical="center" wrapText="1"/>
    </xf>
    <xf numFmtId="0" fontId="20" fillId="3" borderId="68" xfId="0" applyFont="1" applyFill="1" applyBorder="1" applyAlignment="1" applyProtection="1">
      <alignment horizontal="center" vertical="center" wrapText="1"/>
      <protection locked="0"/>
    </xf>
    <xf numFmtId="0" fontId="20" fillId="3" borderId="13" xfId="0" applyFont="1" applyFill="1" applyBorder="1" applyAlignment="1" applyProtection="1">
      <alignment horizontal="center" vertical="center" wrapText="1"/>
      <protection locked="0"/>
    </xf>
    <xf numFmtId="0" fontId="10" fillId="0" borderId="45" xfId="0" applyFont="1" applyBorder="1" applyAlignment="1">
      <alignment horizontal="left" vertical="center" wrapText="1"/>
    </xf>
    <xf numFmtId="0" fontId="10" fillId="0" borderId="44" xfId="0" applyFont="1" applyBorder="1" applyAlignment="1">
      <alignment horizontal="left" vertical="center" wrapText="1"/>
    </xf>
    <xf numFmtId="0" fontId="10" fillId="0" borderId="42" xfId="0" applyFont="1" applyBorder="1" applyAlignment="1">
      <alignment horizontal="left" vertical="center" wrapText="1"/>
    </xf>
    <xf numFmtId="0" fontId="10" fillId="3" borderId="45" xfId="0" applyFont="1" applyFill="1" applyBorder="1" applyAlignment="1">
      <alignment horizontal="left" vertical="center"/>
    </xf>
    <xf numFmtId="0" fontId="10" fillId="3" borderId="44" xfId="0" applyFont="1" applyFill="1" applyBorder="1" applyAlignment="1">
      <alignment horizontal="left" vertical="center"/>
    </xf>
    <xf numFmtId="0" fontId="10" fillId="3" borderId="42" xfId="0" applyFont="1" applyFill="1" applyBorder="1" applyAlignment="1">
      <alignment horizontal="left" vertical="center"/>
    </xf>
    <xf numFmtId="43" fontId="10" fillId="3" borderId="36" xfId="1" applyFont="1" applyFill="1" applyBorder="1" applyAlignment="1" applyProtection="1">
      <alignment vertical="center"/>
    </xf>
    <xf numFmtId="43" fontId="10" fillId="3" borderId="40" xfId="1" applyFont="1" applyFill="1" applyBorder="1" applyAlignment="1" applyProtection="1">
      <alignment vertical="center"/>
    </xf>
    <xf numFmtId="43" fontId="10" fillId="0" borderId="32" xfId="1" applyFont="1" applyFill="1" applyBorder="1" applyAlignment="1" applyProtection="1">
      <alignment vertical="center"/>
    </xf>
    <xf numFmtId="43" fontId="10" fillId="0" borderId="2" xfId="1" applyFont="1" applyFill="1" applyBorder="1" applyAlignment="1" applyProtection="1">
      <alignment vertical="center"/>
    </xf>
    <xf numFmtId="43" fontId="10" fillId="3" borderId="45" xfId="1" applyFont="1" applyFill="1" applyBorder="1" applyAlignment="1" applyProtection="1">
      <alignment vertical="center"/>
    </xf>
    <xf numFmtId="43" fontId="10" fillId="3" borderId="42" xfId="1" applyFont="1" applyFill="1" applyBorder="1" applyAlignment="1" applyProtection="1">
      <alignment vertical="center"/>
    </xf>
    <xf numFmtId="39" fontId="10" fillId="3" borderId="45" xfId="1" applyNumberFormat="1" applyFont="1" applyFill="1" applyBorder="1" applyAlignment="1" applyProtection="1">
      <alignment horizontal="right" vertical="center"/>
    </xf>
    <xf numFmtId="39" fontId="10" fillId="3" borderId="16" xfId="1" applyNumberFormat="1" applyFont="1" applyFill="1" applyBorder="1" applyAlignment="1" applyProtection="1">
      <alignment horizontal="right" vertical="center"/>
    </xf>
    <xf numFmtId="0" fontId="10" fillId="3" borderId="32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left" vertical="center"/>
    </xf>
    <xf numFmtId="0" fontId="4" fillId="4" borderId="50" xfId="0" applyFont="1" applyFill="1" applyBorder="1" applyAlignment="1">
      <alignment horizontal="left" vertical="center" wrapText="1"/>
    </xf>
    <xf numFmtId="0" fontId="4" fillId="4" borderId="46" xfId="0" applyFont="1" applyFill="1" applyBorder="1" applyAlignment="1">
      <alignment horizontal="left" vertical="center" wrapText="1"/>
    </xf>
    <xf numFmtId="0" fontId="4" fillId="4" borderId="51" xfId="0" applyFont="1" applyFill="1" applyBorder="1" applyAlignment="1">
      <alignment horizontal="left" vertical="center" wrapText="1"/>
    </xf>
    <xf numFmtId="0" fontId="5" fillId="4" borderId="50" xfId="0" applyFont="1" applyFill="1" applyBorder="1" applyAlignment="1">
      <alignment horizontal="left" vertical="center"/>
    </xf>
    <xf numFmtId="0" fontId="22" fillId="4" borderId="51" xfId="0" applyFont="1" applyFill="1" applyBorder="1" applyAlignment="1">
      <alignment horizontal="left" vertical="center"/>
    </xf>
    <xf numFmtId="4" fontId="4" fillId="4" borderId="50" xfId="0" applyNumberFormat="1" applyFont="1" applyFill="1" applyBorder="1" applyAlignment="1">
      <alignment horizontal="right" vertical="center"/>
    </xf>
    <xf numFmtId="4" fontId="4" fillId="4" borderId="18" xfId="0" applyNumberFormat="1" applyFont="1" applyFill="1" applyBorder="1" applyAlignment="1">
      <alignment horizontal="right" vertical="center"/>
    </xf>
    <xf numFmtId="43" fontId="10" fillId="3" borderId="32" xfId="1" applyFont="1" applyFill="1" applyBorder="1" applyAlignment="1" applyProtection="1">
      <alignment vertical="center"/>
    </xf>
    <xf numFmtId="43" fontId="10" fillId="3" borderId="2" xfId="1" applyFont="1" applyFill="1" applyBorder="1" applyAlignment="1" applyProtection="1">
      <alignment vertical="center"/>
    </xf>
    <xf numFmtId="0" fontId="10" fillId="0" borderId="3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20" fillId="3" borderId="1" xfId="0" applyFont="1" applyFill="1" applyBorder="1" applyAlignment="1" applyProtection="1">
      <alignment horizontal="left" vertical="center" wrapText="1"/>
      <protection locked="0"/>
    </xf>
    <xf numFmtId="0" fontId="20" fillId="3" borderId="2" xfId="0" applyFont="1" applyFill="1" applyBorder="1" applyAlignment="1" applyProtection="1">
      <alignment horizontal="left" vertical="center" wrapText="1"/>
      <protection locked="0"/>
    </xf>
    <xf numFmtId="0" fontId="20" fillId="3" borderId="25" xfId="0" applyFont="1" applyFill="1" applyBorder="1" applyAlignment="1" applyProtection="1">
      <alignment horizontal="left" vertical="center" wrapText="1"/>
      <protection locked="0"/>
    </xf>
    <xf numFmtId="0" fontId="20" fillId="3" borderId="1" xfId="0" applyFont="1" applyFill="1" applyBorder="1" applyAlignment="1" applyProtection="1">
      <alignment horizontal="left" vertical="center"/>
      <protection locked="0"/>
    </xf>
    <xf numFmtId="0" fontId="20" fillId="3" borderId="2" xfId="0" applyFont="1" applyFill="1" applyBorder="1" applyAlignment="1" applyProtection="1">
      <alignment horizontal="left" vertical="center"/>
      <protection locked="0"/>
    </xf>
    <xf numFmtId="0" fontId="5" fillId="4" borderId="20" xfId="0" applyFont="1" applyFill="1" applyBorder="1" applyAlignment="1">
      <alignment horizontal="left" vertical="center"/>
    </xf>
    <xf numFmtId="0" fontId="5" fillId="4" borderId="46" xfId="0" applyFont="1" applyFill="1" applyBorder="1" applyAlignment="1">
      <alignment horizontal="left" vertical="center"/>
    </xf>
    <xf numFmtId="0" fontId="5" fillId="4" borderId="51" xfId="0" applyFont="1" applyFill="1" applyBorder="1" applyAlignment="1">
      <alignment horizontal="left" vertical="center"/>
    </xf>
    <xf numFmtId="0" fontId="4" fillId="4" borderId="50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164" fontId="25" fillId="3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25" fillId="3" borderId="49" xfId="0" applyNumberFormat="1" applyFont="1" applyFill="1" applyBorder="1" applyAlignment="1" applyProtection="1">
      <alignment horizontal="center" vertical="center" wrapText="1" readingOrder="1"/>
      <protection locked="0"/>
    </xf>
    <xf numFmtId="164" fontId="25" fillId="3" borderId="33" xfId="0" applyNumberFormat="1" applyFont="1" applyFill="1" applyBorder="1" applyAlignment="1" applyProtection="1">
      <alignment horizontal="center" vertical="center" wrapText="1" readingOrder="1"/>
      <protection locked="0"/>
    </xf>
    <xf numFmtId="164" fontId="25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164" fontId="25" fillId="3" borderId="52" xfId="0" applyNumberFormat="1" applyFont="1" applyFill="1" applyBorder="1" applyAlignment="1" applyProtection="1">
      <alignment horizontal="center" vertical="center" wrapText="1" readingOrder="1"/>
      <protection locked="0"/>
    </xf>
    <xf numFmtId="164" fontId="25" fillId="3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4" fillId="3" borderId="23" xfId="0" applyFont="1" applyFill="1" applyBorder="1" applyAlignment="1" applyProtection="1">
      <alignment horizontal="center" vertical="center" wrapText="1"/>
      <protection locked="0"/>
    </xf>
    <xf numFmtId="0" fontId="11" fillId="3" borderId="30" xfId="0" applyFont="1" applyFill="1" applyBorder="1" applyAlignment="1" applyProtection="1">
      <alignment horizontal="center" vertical="center" wrapText="1"/>
      <protection locked="0"/>
    </xf>
    <xf numFmtId="0" fontId="11" fillId="3" borderId="45" xfId="0" applyFont="1" applyFill="1" applyBorder="1" applyAlignment="1" applyProtection="1">
      <alignment horizontal="center" vertical="center" wrapText="1"/>
      <protection locked="0"/>
    </xf>
    <xf numFmtId="0" fontId="14" fillId="3" borderId="43" xfId="0" applyFont="1" applyFill="1" applyBorder="1" applyAlignment="1" applyProtection="1">
      <alignment horizontal="center" vertical="center"/>
      <protection locked="0"/>
    </xf>
    <xf numFmtId="0" fontId="14" fillId="3" borderId="16" xfId="0" applyFont="1" applyFill="1" applyBorder="1" applyAlignment="1" applyProtection="1">
      <alignment horizontal="center" vertical="center"/>
      <protection locked="0"/>
    </xf>
    <xf numFmtId="0" fontId="14" fillId="3" borderId="42" xfId="0" applyFont="1" applyFill="1" applyBorder="1" applyAlignment="1" applyProtection="1">
      <alignment horizontal="center" vertical="center"/>
      <protection locked="0"/>
    </xf>
    <xf numFmtId="0" fontId="14" fillId="3" borderId="30" xfId="0" applyFont="1" applyFill="1" applyBorder="1" applyAlignment="1" applyProtection="1">
      <alignment horizontal="center" vertical="center"/>
      <protection locked="0"/>
    </xf>
    <xf numFmtId="0" fontId="14" fillId="3" borderId="15" xfId="0" applyFont="1" applyFill="1" applyBorder="1" applyAlignment="1" applyProtection="1">
      <alignment horizontal="center" vertical="center"/>
      <protection locked="0"/>
    </xf>
    <xf numFmtId="0" fontId="8" fillId="3" borderId="42" xfId="0" applyFont="1" applyFill="1" applyBorder="1" applyAlignment="1" applyProtection="1">
      <alignment horizontal="center" vertical="center"/>
      <protection locked="0"/>
    </xf>
    <xf numFmtId="0" fontId="8" fillId="3" borderId="15" xfId="0" applyFont="1" applyFill="1" applyBorder="1" applyAlignment="1" applyProtection="1">
      <alignment horizontal="center" vertical="center"/>
      <protection locked="0"/>
    </xf>
    <xf numFmtId="0" fontId="14" fillId="3" borderId="27" xfId="0" applyFont="1" applyFill="1" applyBorder="1" applyAlignment="1">
      <alignment horizontal="left" vertical="center" wrapText="1"/>
    </xf>
    <xf numFmtId="0" fontId="14" fillId="3" borderId="29" xfId="0" applyFont="1" applyFill="1" applyBorder="1" applyAlignment="1">
      <alignment horizontal="left" vertical="center" wrapText="1"/>
    </xf>
    <xf numFmtId="0" fontId="14" fillId="3" borderId="29" xfId="0" applyFont="1" applyFill="1" applyBorder="1" applyAlignment="1">
      <alignment horizontal="center" vertical="center"/>
    </xf>
    <xf numFmtId="0" fontId="14" fillId="3" borderId="17" xfId="0" applyFont="1" applyFill="1" applyBorder="1" applyAlignment="1">
      <alignment horizontal="center" vertical="center"/>
    </xf>
    <xf numFmtId="0" fontId="14" fillId="3" borderId="54" xfId="0" applyFont="1" applyFill="1" applyBorder="1" applyAlignment="1">
      <alignment horizontal="center" vertical="center"/>
    </xf>
    <xf numFmtId="0" fontId="21" fillId="3" borderId="14" xfId="0" applyFont="1" applyFill="1" applyBorder="1" applyAlignment="1" applyProtection="1">
      <alignment horizontal="left" vertical="center" wrapText="1"/>
      <protection locked="0"/>
    </xf>
    <xf numFmtId="0" fontId="21" fillId="3" borderId="0" xfId="0" applyFont="1" applyFill="1" applyAlignment="1" applyProtection="1">
      <alignment horizontal="left" vertical="center" wrapText="1"/>
      <protection locked="0"/>
    </xf>
    <xf numFmtId="0" fontId="21" fillId="3" borderId="33" xfId="0" applyFont="1" applyFill="1" applyBorder="1" applyAlignment="1" applyProtection="1">
      <alignment horizontal="left" vertical="center" wrapText="1"/>
      <protection locked="0"/>
    </xf>
    <xf numFmtId="165" fontId="20" fillId="3" borderId="0" xfId="0" applyNumberFormat="1" applyFont="1" applyFill="1" applyAlignment="1" applyProtection="1">
      <alignment horizontal="center" vertical="center"/>
      <protection locked="0"/>
    </xf>
    <xf numFmtId="165" fontId="20" fillId="3" borderId="12" xfId="0" applyNumberFormat="1" applyFont="1" applyFill="1" applyBorder="1" applyAlignment="1" applyProtection="1">
      <alignment horizontal="center" vertical="center"/>
      <protection locked="0"/>
    </xf>
    <xf numFmtId="0" fontId="21" fillId="3" borderId="26" xfId="0" applyFont="1" applyFill="1" applyBorder="1" applyAlignment="1" applyProtection="1">
      <alignment horizontal="left" vertical="center"/>
      <protection locked="0"/>
    </xf>
    <xf numFmtId="0" fontId="21" fillId="3" borderId="1" xfId="0" applyFont="1" applyFill="1" applyBorder="1" applyAlignment="1" applyProtection="1">
      <alignment horizontal="left" vertical="center"/>
      <protection locked="0"/>
    </xf>
    <xf numFmtId="0" fontId="20" fillId="3" borderId="1" xfId="0" applyFont="1" applyFill="1" applyBorder="1" applyAlignment="1" applyProtection="1">
      <alignment horizontal="center" vertical="center"/>
      <protection locked="0"/>
    </xf>
    <xf numFmtId="0" fontId="20" fillId="3" borderId="2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Alignment="1" applyProtection="1">
      <alignment horizontal="center" vertical="center"/>
      <protection locked="0"/>
    </xf>
    <xf numFmtId="0" fontId="21" fillId="3" borderId="2" xfId="0" applyFont="1" applyFill="1" applyBorder="1" applyAlignment="1" applyProtection="1">
      <alignment horizontal="center" vertical="center"/>
      <protection locked="0"/>
    </xf>
    <xf numFmtId="0" fontId="21" fillId="3" borderId="32" xfId="0" applyFont="1" applyFill="1" applyBorder="1" applyAlignment="1" applyProtection="1">
      <alignment horizontal="left" vertical="center"/>
      <protection locked="0"/>
    </xf>
    <xf numFmtId="0" fontId="21" fillId="3" borderId="41" xfId="0" applyFont="1" applyFill="1" applyBorder="1" applyAlignment="1" applyProtection="1">
      <alignment horizontal="center" vertical="center" wrapText="1"/>
      <protection locked="0"/>
    </xf>
    <xf numFmtId="0" fontId="21" fillId="3" borderId="40" xfId="0" applyFont="1" applyFill="1" applyBorder="1" applyAlignment="1" applyProtection="1">
      <alignment horizontal="center" vertical="center" wrapText="1"/>
      <protection locked="0"/>
    </xf>
    <xf numFmtId="0" fontId="21" fillId="3" borderId="25" xfId="0" applyFont="1" applyFill="1" applyBorder="1" applyAlignment="1" applyProtection="1">
      <alignment horizontal="center" vertical="center"/>
      <protection locked="0"/>
    </xf>
    <xf numFmtId="0" fontId="11" fillId="4" borderId="32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0" fillId="0" borderId="45" xfId="0" applyFont="1" applyBorder="1" applyAlignment="1" applyProtection="1">
      <alignment horizontal="center" vertical="center" wrapText="1"/>
      <protection locked="0"/>
    </xf>
    <xf numFmtId="0" fontId="10" fillId="0" borderId="44" xfId="0" applyFont="1" applyBorder="1" applyAlignment="1" applyProtection="1">
      <alignment horizontal="center" vertical="center" wrapText="1"/>
      <protection locked="0"/>
    </xf>
    <xf numFmtId="0" fontId="10" fillId="0" borderId="16" xfId="0" applyFont="1" applyBorder="1" applyAlignment="1" applyProtection="1">
      <alignment horizontal="center" vertical="center" wrapText="1"/>
      <protection locked="0"/>
    </xf>
    <xf numFmtId="0" fontId="4" fillId="4" borderId="50" xfId="0" applyFont="1" applyFill="1" applyBorder="1" applyAlignment="1">
      <alignment horizontal="left" vertical="center"/>
    </xf>
    <xf numFmtId="0" fontId="22" fillId="4" borderId="46" xfId="0" applyFont="1" applyFill="1" applyBorder="1" applyAlignment="1">
      <alignment horizontal="left" vertical="center"/>
    </xf>
    <xf numFmtId="4" fontId="27" fillId="3" borderId="32" xfId="0" applyNumberFormat="1" applyFont="1" applyFill="1" applyBorder="1" applyAlignment="1">
      <alignment horizontal="right" vertical="center"/>
    </xf>
    <xf numFmtId="0" fontId="28" fillId="3" borderId="1" xfId="0" applyFont="1" applyFill="1" applyBorder="1" applyAlignment="1">
      <alignment horizontal="right" vertical="center"/>
    </xf>
    <xf numFmtId="4" fontId="10" fillId="3" borderId="32" xfId="0" applyNumberFormat="1" applyFont="1" applyFill="1" applyBorder="1" applyAlignment="1">
      <alignment horizontal="right" vertical="center"/>
    </xf>
    <xf numFmtId="4" fontId="10" fillId="3" borderId="25" xfId="0" applyNumberFormat="1" applyFont="1" applyFill="1" applyBorder="1" applyAlignment="1">
      <alignment horizontal="right" vertical="center"/>
    </xf>
    <xf numFmtId="4" fontId="10" fillId="3" borderId="52" xfId="0" applyNumberFormat="1" applyFont="1" applyFill="1" applyBorder="1" applyAlignment="1">
      <alignment horizontal="right" vertical="center" wrapText="1"/>
    </xf>
    <xf numFmtId="0" fontId="20" fillId="3" borderId="8" xfId="0" applyFont="1" applyFill="1" applyBorder="1" applyAlignment="1">
      <alignment horizontal="right" vertical="center" wrapText="1"/>
    </xf>
    <xf numFmtId="0" fontId="11" fillId="3" borderId="32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left" vertical="center"/>
    </xf>
    <xf numFmtId="0" fontId="10" fillId="3" borderId="32" xfId="0" applyFont="1" applyFill="1" applyBorder="1" applyAlignment="1" applyProtection="1">
      <alignment horizontal="center" vertical="center" wrapText="1"/>
      <protection locked="0"/>
    </xf>
    <xf numFmtId="0" fontId="10" fillId="3" borderId="1" xfId="0" applyFont="1" applyFill="1" applyBorder="1" applyAlignment="1" applyProtection="1">
      <alignment horizontal="center" vertical="center" wrapText="1"/>
      <protection locked="0"/>
    </xf>
    <xf numFmtId="0" fontId="10" fillId="3" borderId="25" xfId="0" applyFont="1" applyFill="1" applyBorder="1" applyAlignment="1" applyProtection="1">
      <alignment horizontal="center" vertical="center" wrapText="1"/>
      <protection locked="0"/>
    </xf>
    <xf numFmtId="0" fontId="20" fillId="3" borderId="1" xfId="0" applyFont="1" applyFill="1" applyBorder="1" applyAlignment="1">
      <alignment horizontal="left" vertical="center"/>
    </xf>
    <xf numFmtId="0" fontId="20" fillId="3" borderId="2" xfId="0" applyFont="1" applyFill="1" applyBorder="1" applyAlignment="1">
      <alignment horizontal="left" vertical="center"/>
    </xf>
    <xf numFmtId="43" fontId="10" fillId="3" borderId="32" xfId="1" applyFont="1" applyFill="1" applyBorder="1" applyAlignment="1" applyProtection="1">
      <alignment horizontal="right" vertical="center"/>
    </xf>
    <xf numFmtId="0" fontId="20" fillId="3" borderId="1" xfId="0" applyFont="1" applyFill="1" applyBorder="1" applyAlignment="1">
      <alignment horizontal="right" vertical="center"/>
    </xf>
    <xf numFmtId="0" fontId="10" fillId="3" borderId="36" xfId="0" applyFont="1" applyFill="1" applyBorder="1" applyAlignment="1">
      <alignment horizontal="left" vertical="center" wrapText="1"/>
    </xf>
    <xf numFmtId="0" fontId="20" fillId="3" borderId="41" xfId="0" applyFont="1" applyFill="1" applyBorder="1" applyAlignment="1">
      <alignment horizontal="left" vertical="center" wrapText="1"/>
    </xf>
    <xf numFmtId="0" fontId="20" fillId="3" borderId="40" xfId="0" applyFont="1" applyFill="1" applyBorder="1" applyAlignment="1">
      <alignment horizontal="left" vertical="center" wrapText="1"/>
    </xf>
    <xf numFmtId="43" fontId="38" fillId="2" borderId="32" xfId="1" applyFont="1" applyFill="1" applyBorder="1" applyAlignment="1" applyProtection="1">
      <alignment horizontal="right" vertical="center"/>
    </xf>
    <xf numFmtId="43" fontId="38" fillId="2" borderId="2" xfId="1" applyFont="1" applyFill="1" applyBorder="1" applyAlignment="1" applyProtection="1">
      <alignment horizontal="right" vertical="center"/>
    </xf>
    <xf numFmtId="4" fontId="10" fillId="2" borderId="32" xfId="0" applyNumberFormat="1" applyFont="1" applyFill="1" applyBorder="1" applyAlignment="1">
      <alignment horizontal="right" vertical="center"/>
    </xf>
    <xf numFmtId="4" fontId="10" fillId="2" borderId="25" xfId="0" applyNumberFormat="1" applyFont="1" applyFill="1" applyBorder="1" applyAlignment="1">
      <alignment horizontal="right" vertical="center"/>
    </xf>
    <xf numFmtId="0" fontId="10" fillId="3" borderId="41" xfId="0" applyFont="1" applyFill="1" applyBorder="1" applyAlignment="1">
      <alignment horizontal="left" vertical="center" wrapText="1"/>
    </xf>
    <xf numFmtId="0" fontId="10" fillId="3" borderId="40" xfId="0" applyFont="1" applyFill="1" applyBorder="1" applyAlignment="1">
      <alignment horizontal="left" vertical="center" wrapText="1"/>
    </xf>
    <xf numFmtId="43" fontId="10" fillId="2" borderId="32" xfId="1" applyFont="1" applyFill="1" applyBorder="1" applyAlignment="1" applyProtection="1">
      <alignment vertical="center"/>
    </xf>
    <xf numFmtId="43" fontId="10" fillId="2" borderId="2" xfId="1" applyFont="1" applyFill="1" applyBorder="1" applyAlignment="1" applyProtection="1">
      <alignment vertical="center"/>
    </xf>
    <xf numFmtId="43" fontId="10" fillId="0" borderId="32" xfId="1" applyFont="1" applyFill="1" applyBorder="1" applyAlignment="1" applyProtection="1">
      <alignment horizontal="right" vertical="center" wrapText="1"/>
    </xf>
    <xf numFmtId="43" fontId="10" fillId="0" borderId="2" xfId="1" applyFont="1" applyFill="1" applyBorder="1" applyAlignment="1" applyProtection="1">
      <alignment horizontal="right" vertical="center" wrapText="1"/>
    </xf>
    <xf numFmtId="0" fontId="4" fillId="4" borderId="32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4" fillId="4" borderId="25" xfId="0" applyFont="1" applyFill="1" applyBorder="1" applyAlignment="1" applyProtection="1">
      <alignment horizontal="center" vertical="center" wrapText="1"/>
      <protection locked="0"/>
    </xf>
    <xf numFmtId="0" fontId="4" fillId="4" borderId="32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50" xfId="0" applyFont="1" applyFill="1" applyBorder="1" applyAlignment="1" applyProtection="1">
      <alignment horizontal="left" vertical="center"/>
      <protection locked="0"/>
    </xf>
    <xf numFmtId="0" fontId="5" fillId="4" borderId="51" xfId="0" applyFont="1" applyFill="1" applyBorder="1" applyAlignment="1" applyProtection="1">
      <alignment horizontal="left" vertical="center"/>
      <protection locked="0"/>
    </xf>
    <xf numFmtId="0" fontId="4" fillId="4" borderId="50" xfId="0" applyFont="1" applyFill="1" applyBorder="1" applyAlignment="1" applyProtection="1">
      <alignment horizontal="left" vertical="center" wrapText="1"/>
      <protection locked="0"/>
    </xf>
    <xf numFmtId="0" fontId="4" fillId="4" borderId="46" xfId="0" applyFont="1" applyFill="1" applyBorder="1" applyAlignment="1" applyProtection="1">
      <alignment horizontal="left" vertical="center" wrapText="1"/>
      <protection locked="0"/>
    </xf>
    <xf numFmtId="0" fontId="4" fillId="4" borderId="5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43" fontId="10" fillId="3" borderId="32" xfId="1" applyFont="1" applyFill="1" applyBorder="1" applyAlignment="1" applyProtection="1">
      <alignment horizontal="right" vertical="center" wrapText="1"/>
    </xf>
    <xf numFmtId="43" fontId="10" fillId="3" borderId="2" xfId="1" applyFont="1" applyFill="1" applyBorder="1" applyAlignment="1" applyProtection="1">
      <alignment horizontal="right" vertical="center" wrapText="1"/>
    </xf>
    <xf numFmtId="4" fontId="10" fillId="3" borderId="36" xfId="0" applyNumberFormat="1" applyFont="1" applyFill="1" applyBorder="1" applyAlignment="1">
      <alignment horizontal="right" vertical="center"/>
    </xf>
    <xf numFmtId="4" fontId="10" fillId="3" borderId="48" xfId="0" applyNumberFormat="1" applyFont="1" applyFill="1" applyBorder="1" applyAlignment="1">
      <alignment horizontal="right" vertical="center"/>
    </xf>
    <xf numFmtId="0" fontId="10" fillId="3" borderId="32" xfId="0" applyFont="1" applyFill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  <protection locked="0"/>
    </xf>
    <xf numFmtId="0" fontId="10" fillId="3" borderId="32" xfId="0" applyFont="1" applyFill="1" applyBorder="1" applyAlignment="1" applyProtection="1">
      <alignment horizontal="left" vertical="center"/>
      <protection locked="0"/>
    </xf>
    <xf numFmtId="0" fontId="10" fillId="3" borderId="1" xfId="0" applyFont="1" applyFill="1" applyBorder="1" applyAlignment="1" applyProtection="1">
      <alignment horizontal="left" vertical="center"/>
      <protection locked="0"/>
    </xf>
    <xf numFmtId="0" fontId="10" fillId="3" borderId="2" xfId="0" applyFont="1" applyFill="1" applyBorder="1" applyAlignment="1" applyProtection="1">
      <alignment horizontal="left" vertical="center"/>
      <protection locked="0"/>
    </xf>
    <xf numFmtId="43" fontId="10" fillId="3" borderId="32" xfId="1" applyFont="1" applyFill="1" applyBorder="1" applyAlignment="1" applyProtection="1">
      <alignment horizontal="right" vertical="center" wrapText="1"/>
      <protection locked="0"/>
    </xf>
    <xf numFmtId="43" fontId="10" fillId="3" borderId="2" xfId="1" applyFont="1" applyFill="1" applyBorder="1" applyAlignment="1" applyProtection="1">
      <alignment horizontal="right" vertical="center" wrapText="1"/>
      <protection locked="0"/>
    </xf>
    <xf numFmtId="0" fontId="10" fillId="3" borderId="45" xfId="0" applyFont="1" applyFill="1" applyBorder="1" applyAlignment="1" applyProtection="1">
      <alignment horizontal="left" vertical="center" wrapText="1"/>
      <protection locked="0"/>
    </xf>
    <xf numFmtId="0" fontId="10" fillId="3" borderId="44" xfId="0" applyFont="1" applyFill="1" applyBorder="1" applyAlignment="1" applyProtection="1">
      <alignment horizontal="left" vertical="center" wrapText="1"/>
      <protection locked="0"/>
    </xf>
    <xf numFmtId="0" fontId="10" fillId="3" borderId="42" xfId="0" applyFont="1" applyFill="1" applyBorder="1" applyAlignment="1" applyProtection="1">
      <alignment horizontal="left" vertical="center" wrapText="1"/>
      <protection locked="0"/>
    </xf>
    <xf numFmtId="0" fontId="10" fillId="3" borderId="45" xfId="0" applyFont="1" applyFill="1" applyBorder="1" applyAlignment="1" applyProtection="1">
      <alignment horizontal="left" vertical="center"/>
      <protection locked="0"/>
    </xf>
    <xf numFmtId="0" fontId="10" fillId="3" borderId="44" xfId="0" applyFont="1" applyFill="1" applyBorder="1" applyAlignment="1" applyProtection="1">
      <alignment horizontal="left" vertical="center"/>
      <protection locked="0"/>
    </xf>
    <xf numFmtId="0" fontId="10" fillId="3" borderId="42" xfId="0" applyFont="1" applyFill="1" applyBorder="1" applyAlignment="1" applyProtection="1">
      <alignment horizontal="left" vertical="center"/>
      <protection locked="0"/>
    </xf>
    <xf numFmtId="43" fontId="10" fillId="3" borderId="45" xfId="1" applyFont="1" applyFill="1" applyBorder="1" applyAlignment="1" applyProtection="1">
      <alignment horizontal="right" vertical="center" wrapText="1"/>
      <protection locked="0"/>
    </xf>
    <xf numFmtId="43" fontId="10" fillId="3" borderId="42" xfId="1" applyFont="1" applyFill="1" applyBorder="1" applyAlignment="1" applyProtection="1">
      <alignment horizontal="right" vertical="center" wrapText="1"/>
      <protection locked="0"/>
    </xf>
    <xf numFmtId="0" fontId="1" fillId="3" borderId="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43" fontId="10" fillId="3" borderId="36" xfId="1" applyFont="1" applyFill="1" applyBorder="1" applyAlignment="1" applyProtection="1">
      <alignment horizontal="right" vertical="center" wrapText="1"/>
      <protection locked="0"/>
    </xf>
    <xf numFmtId="0" fontId="1" fillId="3" borderId="41" xfId="0" applyFont="1" applyFill="1" applyBorder="1" applyAlignment="1" applyProtection="1">
      <alignment horizontal="right" vertical="center" wrapText="1"/>
      <protection locked="0"/>
    </xf>
    <xf numFmtId="0" fontId="31" fillId="3" borderId="7" xfId="0" applyFont="1" applyFill="1" applyBorder="1" applyAlignment="1">
      <alignment horizontal="center" vertical="center"/>
    </xf>
    <xf numFmtId="0" fontId="31" fillId="3" borderId="8" xfId="0" applyFont="1" applyFill="1" applyBorder="1" applyAlignment="1">
      <alignment horizontal="center" vertical="center"/>
    </xf>
    <xf numFmtId="0" fontId="31" fillId="3" borderId="9" xfId="0" applyFont="1" applyFill="1" applyBorder="1" applyAlignment="1">
      <alignment horizontal="center" vertical="center"/>
    </xf>
    <xf numFmtId="166" fontId="29" fillId="3" borderId="0" xfId="0" applyNumberFormat="1" applyFont="1" applyFill="1" applyAlignment="1">
      <alignment horizontal="right"/>
    </xf>
    <xf numFmtId="166" fontId="29" fillId="3" borderId="12" xfId="0" applyNumberFormat="1" applyFont="1" applyFill="1" applyBorder="1" applyAlignment="1">
      <alignment horizontal="right"/>
    </xf>
    <xf numFmtId="0" fontId="20" fillId="3" borderId="43" xfId="0" applyFont="1" applyFill="1" applyBorder="1" applyAlignment="1">
      <alignment horizontal="center" vertical="center"/>
    </xf>
    <xf numFmtId="0" fontId="20" fillId="3" borderId="44" xfId="0" applyFont="1" applyFill="1" applyBorder="1" applyAlignment="1">
      <alignment horizontal="center" vertical="center"/>
    </xf>
    <xf numFmtId="0" fontId="20" fillId="3" borderId="16" xfId="0" applyFont="1" applyFill="1" applyBorder="1" applyAlignment="1">
      <alignment horizontal="center" vertical="center"/>
    </xf>
    <xf numFmtId="0" fontId="4" fillId="4" borderId="14" xfId="0" applyFont="1" applyFill="1" applyBorder="1" applyAlignment="1" applyProtection="1">
      <alignment horizontal="left" vertical="center"/>
      <protection locked="0"/>
    </xf>
    <xf numFmtId="0" fontId="4" fillId="4" borderId="0" xfId="0" applyFont="1" applyFill="1" applyAlignment="1" applyProtection="1">
      <alignment horizontal="left" vertical="center"/>
      <protection locked="0"/>
    </xf>
    <xf numFmtId="0" fontId="4" fillId="4" borderId="12" xfId="0" applyFont="1" applyFill="1" applyBorder="1" applyAlignment="1" applyProtection="1">
      <alignment horizontal="left" vertical="center"/>
      <protection locked="0"/>
    </xf>
    <xf numFmtId="0" fontId="30" fillId="3" borderId="14" xfId="0" applyFont="1" applyFill="1" applyBorder="1" applyAlignment="1">
      <alignment horizontal="center" wrapText="1"/>
    </xf>
    <xf numFmtId="0" fontId="30" fillId="3" borderId="0" xfId="0" applyFont="1" applyFill="1" applyAlignment="1">
      <alignment horizontal="center" wrapText="1"/>
    </xf>
    <xf numFmtId="0" fontId="30" fillId="3" borderId="12" xfId="0" applyFont="1" applyFill="1" applyBorder="1" applyAlignment="1">
      <alignment horizontal="center" wrapText="1"/>
    </xf>
    <xf numFmtId="0" fontId="21" fillId="4" borderId="20" xfId="0" applyFont="1" applyFill="1" applyBorder="1" applyAlignment="1">
      <alignment horizontal="center" vertical="center" wrapText="1"/>
    </xf>
    <xf numFmtId="0" fontId="21" fillId="4" borderId="46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0" fillId="3" borderId="26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/>
    </xf>
    <xf numFmtId="0" fontId="20" fillId="3" borderId="32" xfId="0" applyFont="1" applyFill="1" applyBorder="1" applyAlignment="1">
      <alignment horizontal="center" vertical="center"/>
    </xf>
    <xf numFmtId="0" fontId="20" fillId="3" borderId="25" xfId="0" applyFont="1" applyFill="1" applyBorder="1" applyAlignment="1">
      <alignment horizontal="center" vertical="center"/>
    </xf>
    <xf numFmtId="44" fontId="29" fillId="8" borderId="29" xfId="4" applyFont="1" applyFill="1" applyBorder="1" applyAlignment="1" applyProtection="1">
      <alignment horizontal="right"/>
    </xf>
    <xf numFmtId="44" fontId="29" fillId="8" borderId="17" xfId="4" applyFont="1" applyFill="1" applyBorder="1" applyAlignment="1" applyProtection="1">
      <alignment horizontal="right"/>
    </xf>
    <xf numFmtId="43" fontId="14" fillId="2" borderId="8" xfId="1" applyFont="1" applyFill="1" applyBorder="1" applyAlignment="1" applyProtection="1">
      <alignment horizontal="center"/>
      <protection locked="0"/>
    </xf>
    <xf numFmtId="43" fontId="14" fillId="2" borderId="9" xfId="1" applyFont="1" applyFill="1" applyBorder="1" applyAlignment="1" applyProtection="1">
      <alignment horizontal="center"/>
      <protection locked="0"/>
    </xf>
    <xf numFmtId="0" fontId="11" fillId="4" borderId="24" xfId="0" applyFont="1" applyFill="1" applyBorder="1" applyAlignment="1">
      <alignment horizontal="center" vertical="center" wrapText="1"/>
    </xf>
    <xf numFmtId="0" fontId="11" fillId="4" borderId="60" xfId="0" applyFont="1" applyFill="1" applyBorder="1" applyAlignment="1">
      <alignment horizontal="center" vertical="center"/>
    </xf>
    <xf numFmtId="0" fontId="11" fillId="4" borderId="61" xfId="0" applyFont="1" applyFill="1" applyBorder="1" applyAlignment="1">
      <alignment horizontal="center" vertical="center"/>
    </xf>
    <xf numFmtId="4" fontId="41" fillId="2" borderId="32" xfId="0" applyNumberFormat="1" applyFont="1" applyFill="1" applyBorder="1" applyAlignment="1">
      <alignment horizontal="right"/>
    </xf>
    <xf numFmtId="4" fontId="41" fillId="2" borderId="25" xfId="0" applyNumberFormat="1" applyFont="1" applyFill="1" applyBorder="1" applyAlignment="1">
      <alignment horizontal="right"/>
    </xf>
    <xf numFmtId="0" fontId="11" fillId="4" borderId="27" xfId="0" applyFont="1" applyFill="1" applyBorder="1" applyAlignment="1" applyProtection="1">
      <alignment horizontal="center" vertical="center" wrapText="1"/>
      <protection locked="0"/>
    </xf>
    <xf numFmtId="0" fontId="4" fillId="4" borderId="29" xfId="0" applyFont="1" applyFill="1" applyBorder="1" applyAlignment="1" applyProtection="1">
      <alignment horizontal="center" vertical="center" wrapText="1"/>
      <protection locked="0"/>
    </xf>
    <xf numFmtId="0" fontId="4" fillId="4" borderId="17" xfId="0" applyFont="1" applyFill="1" applyBorder="1" applyAlignment="1" applyProtection="1">
      <alignment horizontal="center" vertical="center" wrapText="1"/>
      <protection locked="0"/>
    </xf>
    <xf numFmtId="0" fontId="20" fillId="3" borderId="53" xfId="0" applyFont="1" applyFill="1" applyBorder="1" applyAlignment="1">
      <alignment horizontal="center"/>
    </xf>
    <xf numFmtId="0" fontId="20" fillId="3" borderId="14" xfId="0" applyFont="1" applyFill="1" applyBorder="1" applyAlignment="1">
      <alignment horizontal="center"/>
    </xf>
    <xf numFmtId="4" fontId="11" fillId="2" borderId="41" xfId="0" applyNumberFormat="1" applyFont="1" applyFill="1" applyBorder="1" applyAlignment="1">
      <alignment horizontal="right"/>
    </xf>
    <xf numFmtId="4" fontId="11" fillId="2" borderId="48" xfId="0" applyNumberFormat="1" applyFont="1" applyFill="1" applyBorder="1" applyAlignment="1">
      <alignment horizontal="right"/>
    </xf>
    <xf numFmtId="0" fontId="20" fillId="3" borderId="1" xfId="0" applyFont="1" applyFill="1" applyBorder="1" applyAlignment="1" applyProtection="1">
      <alignment horizontal="center" vertical="center" wrapText="1"/>
      <protection locked="0"/>
    </xf>
    <xf numFmtId="0" fontId="20" fillId="3" borderId="2" xfId="0" applyFont="1" applyFill="1" applyBorder="1" applyAlignment="1" applyProtection="1">
      <alignment horizontal="center" vertical="center" wrapText="1"/>
      <protection locked="0"/>
    </xf>
    <xf numFmtId="0" fontId="20" fillId="3" borderId="44" xfId="0" applyFont="1" applyFill="1" applyBorder="1" applyAlignment="1" applyProtection="1">
      <alignment horizontal="center" vertical="center" wrapText="1"/>
      <protection locked="0"/>
    </xf>
    <xf numFmtId="0" fontId="20" fillId="3" borderId="42" xfId="0" applyFont="1" applyFill="1" applyBorder="1" applyAlignment="1" applyProtection="1">
      <alignment horizontal="center" vertical="center" wrapText="1"/>
      <protection locked="0"/>
    </xf>
    <xf numFmtId="0" fontId="21" fillId="4" borderId="29" xfId="0" applyFont="1" applyFill="1" applyBorder="1" applyAlignment="1">
      <alignment horizontal="center" vertical="center"/>
    </xf>
    <xf numFmtId="0" fontId="21" fillId="4" borderId="27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center" vertical="center"/>
    </xf>
    <xf numFmtId="0" fontId="21" fillId="4" borderId="58" xfId="0" applyFont="1" applyFill="1" applyBorder="1" applyAlignment="1">
      <alignment horizontal="center" vertical="center" textRotation="65" wrapText="1"/>
    </xf>
    <xf numFmtId="0" fontId="21" fillId="4" borderId="53" xfId="0" applyFont="1" applyFill="1" applyBorder="1" applyAlignment="1">
      <alignment horizontal="center" vertical="center" textRotation="65" wrapText="1"/>
    </xf>
    <xf numFmtId="0" fontId="21" fillId="4" borderId="53" xfId="0" applyFont="1" applyFill="1" applyBorder="1" applyAlignment="1">
      <alignment horizontal="center" vertical="center" textRotation="65"/>
    </xf>
    <xf numFmtId="0" fontId="21" fillId="4" borderId="59" xfId="0" applyFont="1" applyFill="1" applyBorder="1" applyAlignment="1">
      <alignment horizontal="center" vertical="center" textRotation="65"/>
    </xf>
    <xf numFmtId="0" fontId="22" fillId="4" borderId="58" xfId="0" applyFont="1" applyFill="1" applyBorder="1" applyAlignment="1">
      <alignment horizontal="center" vertical="center" textRotation="65"/>
    </xf>
    <xf numFmtId="0" fontId="22" fillId="4" borderId="53" xfId="0" applyFont="1" applyFill="1" applyBorder="1" applyAlignment="1">
      <alignment horizontal="center" vertical="center" textRotation="65"/>
    </xf>
    <xf numFmtId="0" fontId="22" fillId="4" borderId="59" xfId="0" applyFont="1" applyFill="1" applyBorder="1" applyAlignment="1">
      <alignment horizontal="center" vertical="center" textRotation="65"/>
    </xf>
    <xf numFmtId="4" fontId="29" fillId="2" borderId="26" xfId="0" applyNumberFormat="1" applyFont="1" applyFill="1" applyBorder="1" applyAlignment="1">
      <alignment horizontal="left"/>
    </xf>
    <xf numFmtId="4" fontId="29" fillId="2" borderId="1" xfId="0" applyNumberFormat="1" applyFont="1" applyFill="1" applyBorder="1" applyAlignment="1">
      <alignment horizontal="left"/>
    </xf>
    <xf numFmtId="4" fontId="42" fillId="2" borderId="41" xfId="0" applyNumberFormat="1" applyFont="1" applyFill="1" applyBorder="1" applyAlignment="1" applyProtection="1">
      <alignment horizontal="right"/>
      <protection locked="0"/>
    </xf>
    <xf numFmtId="4" fontId="42" fillId="2" borderId="48" xfId="0" applyNumberFormat="1" applyFont="1" applyFill="1" applyBorder="1" applyAlignment="1" applyProtection="1">
      <alignment horizontal="right"/>
      <protection locked="0"/>
    </xf>
    <xf numFmtId="0" fontId="4" fillId="4" borderId="25" xfId="0" applyFont="1" applyFill="1" applyBorder="1" applyAlignment="1">
      <alignment horizontal="center" vertical="center" wrapText="1"/>
    </xf>
    <xf numFmtId="43" fontId="10" fillId="2" borderId="32" xfId="1" applyFont="1" applyFill="1" applyBorder="1" applyAlignment="1" applyProtection="1">
      <alignment horizontal="right" vertical="center"/>
    </xf>
    <xf numFmtId="43" fontId="10" fillId="2" borderId="2" xfId="1" applyFont="1" applyFill="1" applyBorder="1" applyAlignment="1" applyProtection="1">
      <alignment horizontal="right" vertical="center"/>
    </xf>
    <xf numFmtId="4" fontId="9" fillId="3" borderId="32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0" fontId="4" fillId="4" borderId="20" xfId="0" applyFont="1" applyFill="1" applyBorder="1" applyAlignment="1" applyProtection="1">
      <alignment horizontal="left" vertical="center" wrapText="1"/>
      <protection locked="0"/>
    </xf>
    <xf numFmtId="0" fontId="10" fillId="3" borderId="36" xfId="0" applyFont="1" applyFill="1" applyBorder="1" applyAlignment="1">
      <alignment horizontal="left" vertical="center"/>
    </xf>
    <xf numFmtId="0" fontId="20" fillId="3" borderId="41" xfId="0" applyFont="1" applyFill="1" applyBorder="1" applyAlignment="1">
      <alignment horizontal="left" vertical="center"/>
    </xf>
    <xf numFmtId="0" fontId="20" fillId="3" borderId="40" xfId="0" applyFont="1" applyFill="1" applyBorder="1" applyAlignment="1">
      <alignment horizontal="left" vertical="center"/>
    </xf>
    <xf numFmtId="0" fontId="39" fillId="3" borderId="45" xfId="0" applyFont="1" applyFill="1" applyBorder="1" applyAlignment="1">
      <alignment horizontal="left" vertical="center"/>
    </xf>
    <xf numFmtId="0" fontId="39" fillId="3" borderId="44" xfId="0" applyFont="1" applyFill="1" applyBorder="1" applyAlignment="1">
      <alignment horizontal="left" vertical="center"/>
    </xf>
    <xf numFmtId="0" fontId="39" fillId="3" borderId="42" xfId="0" applyFont="1" applyFill="1" applyBorder="1" applyAlignment="1">
      <alignment horizontal="left" vertical="center"/>
    </xf>
    <xf numFmtId="43" fontId="10" fillId="3" borderId="45" xfId="1" applyFont="1" applyFill="1" applyBorder="1" applyAlignment="1" applyProtection="1">
      <alignment horizontal="center" vertical="center" wrapText="1"/>
    </xf>
    <xf numFmtId="43" fontId="10" fillId="3" borderId="42" xfId="1" applyFont="1" applyFill="1" applyBorder="1" applyAlignment="1" applyProtection="1">
      <alignment horizontal="center" vertical="center" wrapText="1"/>
    </xf>
    <xf numFmtId="4" fontId="4" fillId="4" borderId="20" xfId="0" applyNumberFormat="1" applyFont="1" applyFill="1" applyBorder="1" applyAlignment="1">
      <alignment horizontal="right" vertical="center"/>
    </xf>
    <xf numFmtId="39" fontId="10" fillId="3" borderId="43" xfId="1" applyNumberFormat="1" applyFont="1" applyFill="1" applyBorder="1" applyAlignment="1" applyProtection="1">
      <alignment horizontal="right" vertical="center"/>
    </xf>
    <xf numFmtId="0" fontId="10" fillId="3" borderId="45" xfId="0" applyFont="1" applyFill="1" applyBorder="1" applyAlignment="1">
      <alignment horizontal="left" vertical="center" wrapText="1"/>
    </xf>
    <xf numFmtId="0" fontId="10" fillId="3" borderId="44" xfId="0" applyFont="1" applyFill="1" applyBorder="1" applyAlignment="1">
      <alignment horizontal="left" vertical="center" wrapText="1"/>
    </xf>
    <xf numFmtId="0" fontId="10" fillId="3" borderId="42" xfId="0" applyFont="1" applyFill="1" applyBorder="1" applyAlignment="1">
      <alignment horizontal="left" vertical="center" wrapText="1"/>
    </xf>
    <xf numFmtId="43" fontId="10" fillId="3" borderId="45" xfId="1" applyFont="1" applyFill="1" applyBorder="1" applyAlignment="1" applyProtection="1">
      <alignment horizontal="right" vertical="center" wrapText="1"/>
    </xf>
    <xf numFmtId="43" fontId="10" fillId="3" borderId="44" xfId="1" applyFont="1" applyFill="1" applyBorder="1" applyAlignment="1" applyProtection="1">
      <alignment horizontal="right" vertical="center" wrapText="1"/>
    </xf>
    <xf numFmtId="0" fontId="10" fillId="3" borderId="32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43" fontId="10" fillId="3" borderId="32" xfId="1" applyFont="1" applyFill="1" applyBorder="1" applyAlignment="1" applyProtection="1">
      <alignment horizontal="center" vertical="center" wrapText="1"/>
    </xf>
    <xf numFmtId="43" fontId="10" fillId="3" borderId="25" xfId="1" applyFont="1" applyFill="1" applyBorder="1" applyAlignment="1" applyProtection="1">
      <alignment horizontal="center" vertical="center" wrapText="1"/>
    </xf>
    <xf numFmtId="43" fontId="10" fillId="3" borderId="32" xfId="1" applyFont="1" applyFill="1" applyBorder="1" applyAlignment="1" applyProtection="1">
      <alignment horizontal="center" vertical="center"/>
    </xf>
    <xf numFmtId="43" fontId="10" fillId="3" borderId="1" xfId="1" applyFont="1" applyFill="1" applyBorder="1" applyAlignment="1" applyProtection="1">
      <alignment horizontal="center" vertical="center"/>
    </xf>
    <xf numFmtId="4" fontId="10" fillId="3" borderId="36" xfId="0" applyNumberFormat="1" applyFont="1" applyFill="1" applyBorder="1" applyAlignment="1">
      <alignment horizontal="right" vertical="center" wrapText="1"/>
    </xf>
    <xf numFmtId="0" fontId="34" fillId="3" borderId="40" xfId="0" applyFont="1" applyFill="1" applyBorder="1" applyAlignment="1">
      <alignment horizontal="right" vertical="center" wrapText="1"/>
    </xf>
    <xf numFmtId="4" fontId="10" fillId="3" borderId="45" xfId="0" applyNumberFormat="1" applyFont="1" applyFill="1" applyBorder="1" applyAlignment="1">
      <alignment horizontal="right" vertical="center"/>
    </xf>
    <xf numFmtId="4" fontId="10" fillId="3" borderId="16" xfId="0" applyNumberFormat="1" applyFont="1" applyFill="1" applyBorder="1" applyAlignment="1">
      <alignment horizontal="right" vertical="center"/>
    </xf>
    <xf numFmtId="0" fontId="10" fillId="3" borderId="52" xfId="0" applyFont="1" applyFill="1" applyBorder="1" applyAlignment="1">
      <alignment horizontal="left" vertical="center"/>
    </xf>
    <xf numFmtId="0" fontId="10" fillId="3" borderId="8" xfId="0" applyFont="1" applyFill="1" applyBorder="1" applyAlignment="1">
      <alignment horizontal="left" vertical="center"/>
    </xf>
    <xf numFmtId="0" fontId="10" fillId="3" borderId="21" xfId="0" applyFont="1" applyFill="1" applyBorder="1" applyAlignment="1">
      <alignment horizontal="left" vertical="center"/>
    </xf>
    <xf numFmtId="0" fontId="10" fillId="3" borderId="52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21" xfId="0" applyFont="1" applyFill="1" applyBorder="1" applyAlignment="1">
      <alignment horizontal="left" vertical="center" wrapText="1"/>
    </xf>
    <xf numFmtId="0" fontId="34" fillId="3" borderId="21" xfId="0" applyFont="1" applyFill="1" applyBorder="1" applyAlignment="1">
      <alignment horizontal="right" vertical="center" wrapText="1"/>
    </xf>
    <xf numFmtId="0" fontId="4" fillId="4" borderId="36" xfId="0" applyFont="1" applyFill="1" applyBorder="1" applyAlignment="1">
      <alignment horizontal="left" vertical="center" wrapText="1"/>
    </xf>
    <xf numFmtId="0" fontId="32" fillId="4" borderId="41" xfId="0" applyFont="1" applyFill="1" applyBorder="1" applyAlignment="1">
      <alignment horizontal="left" vertical="center"/>
    </xf>
    <xf numFmtId="0" fontId="32" fillId="4" borderId="40" xfId="0" applyFont="1" applyFill="1" applyBorder="1" applyAlignment="1">
      <alignment horizontal="left" vertical="center"/>
    </xf>
    <xf numFmtId="0" fontId="5" fillId="4" borderId="36" xfId="0" applyFont="1" applyFill="1" applyBorder="1" applyAlignment="1">
      <alignment horizontal="left" vertical="center"/>
    </xf>
    <xf numFmtId="0" fontId="5" fillId="4" borderId="40" xfId="0" applyFont="1" applyFill="1" applyBorder="1" applyAlignment="1">
      <alignment horizontal="left" vertical="center"/>
    </xf>
    <xf numFmtId="0" fontId="34" fillId="3" borderId="2" xfId="0" applyFont="1" applyFill="1" applyBorder="1" applyAlignment="1">
      <alignment horizontal="right" vertical="center" wrapText="1"/>
    </xf>
    <xf numFmtId="0" fontId="20" fillId="3" borderId="44" xfId="0" applyFont="1" applyFill="1" applyBorder="1" applyAlignment="1">
      <alignment horizontal="left" vertical="center" wrapText="1"/>
    </xf>
    <xf numFmtId="0" fontId="20" fillId="3" borderId="42" xfId="0" applyFont="1" applyFill="1" applyBorder="1" applyAlignment="1">
      <alignment horizontal="left" vertical="center" wrapText="1"/>
    </xf>
    <xf numFmtId="0" fontId="20" fillId="3" borderId="44" xfId="0" applyFont="1" applyFill="1" applyBorder="1" applyAlignment="1">
      <alignment horizontal="left" vertical="center"/>
    </xf>
    <xf numFmtId="0" fontId="20" fillId="3" borderId="42" xfId="0" applyFont="1" applyFill="1" applyBorder="1" applyAlignment="1">
      <alignment horizontal="left" vertical="center"/>
    </xf>
    <xf numFmtId="4" fontId="10" fillId="3" borderId="45" xfId="1" applyNumberFormat="1" applyFont="1" applyFill="1" applyBorder="1" applyAlignment="1" applyProtection="1">
      <alignment horizontal="right" vertical="center" wrapText="1"/>
    </xf>
    <xf numFmtId="4" fontId="20" fillId="3" borderId="42" xfId="0" applyNumberFormat="1" applyFont="1" applyFill="1" applyBorder="1" applyAlignment="1">
      <alignment horizontal="righ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32" fillId="4" borderId="46" xfId="0" applyFont="1" applyFill="1" applyBorder="1" applyAlignment="1">
      <alignment horizontal="left" vertical="center"/>
    </xf>
    <xf numFmtId="0" fontId="32" fillId="4" borderId="51" xfId="0" applyFont="1" applyFill="1" applyBorder="1" applyAlignment="1">
      <alignment horizontal="left" vertical="center"/>
    </xf>
    <xf numFmtId="0" fontId="35" fillId="5" borderId="27" xfId="0" applyFont="1" applyFill="1" applyBorder="1" applyAlignment="1">
      <alignment horizontal="left"/>
    </xf>
    <xf numFmtId="0" fontId="35" fillId="5" borderId="29" xfId="0" applyFont="1" applyFill="1" applyBorder="1" applyAlignment="1">
      <alignment horizontal="left"/>
    </xf>
    <xf numFmtId="166" fontId="29" fillId="5" borderId="29" xfId="0" applyNumberFormat="1" applyFont="1" applyFill="1" applyBorder="1" applyAlignment="1">
      <alignment horizontal="right"/>
    </xf>
    <xf numFmtId="166" fontId="29" fillId="5" borderId="17" xfId="0" applyNumberFormat="1" applyFont="1" applyFill="1" applyBorder="1" applyAlignment="1">
      <alignment horizontal="right"/>
    </xf>
    <xf numFmtId="0" fontId="9" fillId="3" borderId="28" xfId="0" applyFont="1" applyFill="1" applyBorder="1" applyAlignment="1" applyProtection="1">
      <alignment horizontal="left" vertical="top" wrapText="1"/>
      <protection locked="0"/>
    </xf>
    <xf numFmtId="0" fontId="9" fillId="3" borderId="11" xfId="0" applyFont="1" applyFill="1" applyBorder="1" applyAlignment="1" applyProtection="1">
      <alignment horizontal="left" vertical="top" wrapText="1"/>
      <protection locked="0"/>
    </xf>
    <xf numFmtId="0" fontId="9" fillId="3" borderId="49" xfId="0" applyFont="1" applyFill="1" applyBorder="1" applyAlignment="1" applyProtection="1">
      <alignment horizontal="left" vertical="top" wrapText="1"/>
      <protection locked="0"/>
    </xf>
    <xf numFmtId="0" fontId="9" fillId="3" borderId="14" xfId="0" applyFont="1" applyFill="1" applyBorder="1" applyAlignment="1" applyProtection="1">
      <alignment horizontal="left" vertical="top" wrapText="1"/>
      <protection locked="0"/>
    </xf>
    <xf numFmtId="0" fontId="9" fillId="3" borderId="0" xfId="0" applyFont="1" applyFill="1" applyAlignment="1" applyProtection="1">
      <alignment horizontal="left" vertical="top" wrapText="1"/>
      <protection locked="0"/>
    </xf>
    <xf numFmtId="0" fontId="9" fillId="3" borderId="12" xfId="0" applyFont="1" applyFill="1" applyBorder="1" applyAlignment="1" applyProtection="1">
      <alignment horizontal="left" vertical="top" wrapText="1"/>
      <protection locked="0"/>
    </xf>
    <xf numFmtId="0" fontId="9" fillId="3" borderId="7" xfId="0" applyFont="1" applyFill="1" applyBorder="1" applyAlignment="1" applyProtection="1">
      <alignment horizontal="left" vertical="top" wrapText="1"/>
      <protection locked="0"/>
    </xf>
    <xf numFmtId="0" fontId="9" fillId="3" borderId="8" xfId="0" applyFont="1" applyFill="1" applyBorder="1" applyAlignment="1" applyProtection="1">
      <alignment horizontal="left" vertical="top" wrapText="1"/>
      <protection locked="0"/>
    </xf>
    <xf numFmtId="0" fontId="9" fillId="3" borderId="9" xfId="0" applyFont="1" applyFill="1" applyBorder="1" applyAlignment="1" applyProtection="1">
      <alignment horizontal="left" vertical="top" wrapText="1"/>
      <protection locked="0"/>
    </xf>
    <xf numFmtId="0" fontId="43" fillId="4" borderId="46" xfId="0" applyFont="1" applyFill="1" applyBorder="1" applyAlignment="1">
      <alignment horizontal="left" vertical="center" wrapText="1"/>
    </xf>
    <xf numFmtId="0" fontId="43" fillId="4" borderId="18" xfId="0" applyFont="1" applyFill="1" applyBorder="1" applyAlignment="1">
      <alignment horizontal="left" vertical="center" wrapText="1"/>
    </xf>
    <xf numFmtId="0" fontId="10" fillId="3" borderId="10" xfId="0" applyFont="1" applyFill="1" applyBorder="1" applyAlignment="1">
      <alignment horizontal="center"/>
    </xf>
    <xf numFmtId="0" fontId="10" fillId="3" borderId="37" xfId="0" applyFont="1" applyFill="1" applyBorder="1" applyAlignment="1">
      <alignment horizontal="center"/>
    </xf>
    <xf numFmtId="0" fontId="38" fillId="3" borderId="32" xfId="0" applyFont="1" applyFill="1" applyBorder="1" applyAlignment="1">
      <alignment horizontal="left" vertical="center" wrapText="1"/>
    </xf>
    <xf numFmtId="0" fontId="38" fillId="3" borderId="1" xfId="0" applyFont="1" applyFill="1" applyBorder="1" applyAlignment="1">
      <alignment horizontal="left" vertical="center" wrapText="1"/>
    </xf>
    <xf numFmtId="0" fontId="38" fillId="3" borderId="2" xfId="0" applyFont="1" applyFill="1" applyBorder="1" applyAlignment="1">
      <alignment horizontal="left" vertical="center" wrapText="1"/>
    </xf>
    <xf numFmtId="0" fontId="21" fillId="3" borderId="7" xfId="0" applyFont="1" applyFill="1" applyBorder="1" applyAlignment="1">
      <alignment horizontal="left" vertical="center" wrapText="1"/>
    </xf>
    <xf numFmtId="0" fontId="21" fillId="3" borderId="8" xfId="0" applyFont="1" applyFill="1" applyBorder="1" applyAlignment="1">
      <alignment horizontal="left" vertical="center" wrapText="1"/>
    </xf>
    <xf numFmtId="0" fontId="20" fillId="3" borderId="8" xfId="0" applyFont="1" applyFill="1" applyBorder="1" applyAlignment="1">
      <alignment horizontal="left" vertical="center"/>
    </xf>
    <xf numFmtId="0" fontId="21" fillId="3" borderId="52" xfId="0" applyFont="1" applyFill="1" applyBorder="1" applyAlignment="1">
      <alignment horizontal="left" vertical="center" wrapText="1"/>
    </xf>
    <xf numFmtId="0" fontId="20" fillId="3" borderId="21" xfId="0" applyFont="1" applyFill="1" applyBorder="1" applyAlignment="1">
      <alignment horizontal="left" vertical="center"/>
    </xf>
    <xf numFmtId="0" fontId="20" fillId="3" borderId="9" xfId="0" applyFont="1" applyFill="1" applyBorder="1" applyAlignment="1">
      <alignment horizontal="left" vertical="center"/>
    </xf>
    <xf numFmtId="4" fontId="10" fillId="3" borderId="31" xfId="0" applyNumberFormat="1" applyFont="1" applyFill="1" applyBorder="1" applyAlignment="1">
      <alignment horizontal="right" vertical="center"/>
    </xf>
    <xf numFmtId="4" fontId="10" fillId="3" borderId="31" xfId="0" applyNumberFormat="1" applyFont="1" applyFill="1" applyBorder="1" applyAlignment="1">
      <alignment horizontal="right" vertical="center" wrapText="1"/>
    </xf>
    <xf numFmtId="0" fontId="34" fillId="3" borderId="65" xfId="0" applyFont="1" applyFill="1" applyBorder="1" applyAlignment="1">
      <alignment horizontal="right" vertical="center" wrapText="1"/>
    </xf>
    <xf numFmtId="0" fontId="10" fillId="3" borderId="31" xfId="0" applyFont="1" applyFill="1" applyBorder="1" applyAlignment="1">
      <alignment horizontal="left" vertical="center"/>
    </xf>
    <xf numFmtId="0" fontId="10" fillId="3" borderId="11" xfId="0" applyFont="1" applyFill="1" applyBorder="1" applyAlignment="1">
      <alignment horizontal="left" vertical="center"/>
    </xf>
    <xf numFmtId="0" fontId="10" fillId="3" borderId="65" xfId="0" applyFont="1" applyFill="1" applyBorder="1" applyAlignment="1">
      <alignment horizontal="left" vertical="center"/>
    </xf>
    <xf numFmtId="0" fontId="10" fillId="3" borderId="31" xfId="0" applyFont="1" applyFill="1" applyBorder="1" applyAlignment="1">
      <alignment horizontal="left" vertical="center" wrapText="1"/>
    </xf>
    <xf numFmtId="0" fontId="10" fillId="3" borderId="11" xfId="0" applyFont="1" applyFill="1" applyBorder="1" applyAlignment="1">
      <alignment horizontal="left" vertical="center" wrapText="1"/>
    </xf>
    <xf numFmtId="0" fontId="10" fillId="3" borderId="65" xfId="0" applyFont="1" applyFill="1" applyBorder="1" applyAlignment="1">
      <alignment horizontal="left" vertical="center" wrapText="1"/>
    </xf>
    <xf numFmtId="0" fontId="29" fillId="4" borderId="36" xfId="0" applyFont="1" applyFill="1" applyBorder="1" applyAlignment="1" applyProtection="1">
      <alignment horizontal="left" vertical="center" wrapText="1"/>
      <protection locked="0"/>
    </xf>
    <xf numFmtId="0" fontId="4" fillId="4" borderId="41" xfId="0" applyFont="1" applyFill="1" applyBorder="1" applyAlignment="1" applyProtection="1">
      <alignment horizontal="left" vertical="center" wrapText="1"/>
      <protection locked="0"/>
    </xf>
    <xf numFmtId="0" fontId="4" fillId="4" borderId="40" xfId="0" applyFont="1" applyFill="1" applyBorder="1" applyAlignment="1" applyProtection="1">
      <alignment horizontal="left" vertical="center" wrapText="1"/>
      <protection locked="0"/>
    </xf>
    <xf numFmtId="0" fontId="5" fillId="4" borderId="36" xfId="0" applyFont="1" applyFill="1" applyBorder="1" applyAlignment="1" applyProtection="1">
      <alignment horizontal="center" vertical="center"/>
      <protection locked="0"/>
    </xf>
    <xf numFmtId="0" fontId="5" fillId="4" borderId="41" xfId="0" applyFont="1" applyFill="1" applyBorder="1" applyAlignment="1" applyProtection="1">
      <alignment horizontal="center" vertical="center"/>
      <protection locked="0"/>
    </xf>
    <xf numFmtId="4" fontId="4" fillId="4" borderId="36" xfId="0" applyNumberFormat="1" applyFont="1" applyFill="1" applyBorder="1" applyAlignment="1">
      <alignment horizontal="right" vertical="center"/>
    </xf>
    <xf numFmtId="4" fontId="4" fillId="4" borderId="48" xfId="0" applyNumberFormat="1" applyFont="1" applyFill="1" applyBorder="1" applyAlignment="1">
      <alignment horizontal="right" vertical="center"/>
    </xf>
    <xf numFmtId="0" fontId="11" fillId="9" borderId="32" xfId="0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horizontal="left" vertical="center" wrapText="1"/>
    </xf>
    <xf numFmtId="0" fontId="11" fillId="9" borderId="2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center" vertical="center" wrapText="1"/>
    </xf>
  </cellXfs>
  <cellStyles count="6">
    <cellStyle name="Comma" xfId="1" builtinId="3"/>
    <cellStyle name="Comma 2" xfId="3" xr:uid="{00000000-0005-0000-0000-000001000000}"/>
    <cellStyle name="Currency" xfId="4" builtinId="4"/>
    <cellStyle name="Currency 2" xfId="2" xr:uid="{00000000-0005-0000-0000-000003000000}"/>
    <cellStyle name="Hyperlink" xfId="5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21</xdr:row>
      <xdr:rowOff>0</xdr:rowOff>
    </xdr:from>
    <xdr:to>
      <xdr:col>16</xdr:col>
      <xdr:colOff>257175</xdr:colOff>
      <xdr:row>21</xdr:row>
      <xdr:rowOff>0</xdr:rowOff>
    </xdr:to>
    <xdr:pic>
      <xdr:nvPicPr>
        <xdr:cNvPr id="5121" name="Object 1">
          <a:extLst>
            <a:ext uri="{FF2B5EF4-FFF2-40B4-BE49-F238E27FC236}">
              <a16:creationId xmlns:a16="http://schemas.microsoft.com/office/drawing/2014/main" id="{00000000-0008-0000-0000-00000114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6981825"/>
          <a:ext cx="6858000" cy="0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9525" algn="in">
              <a:noFill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CCCCCC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0</xdr:colOff>
      <xdr:row>0</xdr:row>
      <xdr:rowOff>342900</xdr:rowOff>
    </xdr:from>
    <xdr:to>
      <xdr:col>16</xdr:col>
      <xdr:colOff>207</xdr:colOff>
      <xdr:row>16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32" t="4687" r="5075" b="1846"/>
        <a:stretch/>
      </xdr:blipFill>
      <xdr:spPr>
        <a:xfrm>
          <a:off x="0" y="342900"/>
          <a:ext cx="7953582" cy="6000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youtube.com/watch?v=C9lWiyNgpI4&amp;t=1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54"/>
  <sheetViews>
    <sheetView showGridLines="0" tabSelected="1" zoomScale="90" zoomScaleNormal="90" workbookViewId="0">
      <selection sqref="A1:Q1"/>
    </sheetView>
  </sheetViews>
  <sheetFormatPr defaultColWidth="3.5546875" defaultRowHeight="13.2" x14ac:dyDescent="0.25"/>
  <cols>
    <col min="1" max="1" width="2.44140625" style="2" customWidth="1"/>
    <col min="2" max="13" width="8" style="1" customWidth="1"/>
    <col min="14" max="14" width="10.5546875" style="1" customWidth="1"/>
    <col min="15" max="15" width="8" style="1" customWidth="1"/>
    <col min="16" max="16" width="2.33203125" style="1" customWidth="1"/>
    <col min="17" max="17" width="0.33203125" style="1" customWidth="1"/>
    <col min="18" max="18" width="2.44140625" style="2" customWidth="1"/>
    <col min="19" max="19" width="41" style="11" customWidth="1"/>
    <col min="20" max="21" width="9.33203125" style="11" customWidth="1"/>
    <col min="22" max="31" width="9.33203125" style="2" customWidth="1"/>
    <col min="32" max="243" width="9.33203125" style="1" customWidth="1"/>
    <col min="244" max="244" width="5.5546875" style="1" customWidth="1"/>
    <col min="245" max="245" width="3.44140625" style="1" customWidth="1"/>
    <col min="246" max="246" width="4.6640625" style="1" customWidth="1"/>
    <col min="247" max="16384" width="3.5546875" style="1"/>
  </cols>
  <sheetData>
    <row r="1" spans="1:33" ht="28.5" customHeight="1" x14ac:dyDescent="0.25">
      <c r="A1" s="295" t="s">
        <v>108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Q1" s="297"/>
      <c r="AF1" s="2"/>
      <c r="AG1" s="2"/>
    </row>
    <row r="2" spans="1:33" s="2" customFormat="1" ht="30.75" customHeight="1" x14ac:dyDescent="0.25">
      <c r="A2" s="13"/>
      <c r="B2" s="7"/>
      <c r="C2" s="7"/>
      <c r="D2" s="7"/>
      <c r="E2" s="7"/>
      <c r="F2" s="7"/>
      <c r="G2" s="7"/>
      <c r="H2" s="7"/>
      <c r="I2" s="7"/>
      <c r="J2" s="8"/>
      <c r="K2" s="9"/>
      <c r="L2" s="9"/>
      <c r="M2" s="9"/>
      <c r="N2" s="9"/>
      <c r="O2" s="9"/>
      <c r="P2" s="9"/>
      <c r="Q2" s="10"/>
      <c r="S2" s="11"/>
      <c r="T2" s="11"/>
      <c r="U2" s="11"/>
    </row>
    <row r="3" spans="1:33" s="2" customFormat="1" ht="30.75" customHeight="1" x14ac:dyDescent="0.25">
      <c r="A3" s="13"/>
      <c r="B3" s="7"/>
      <c r="C3" s="7"/>
      <c r="D3" s="7"/>
      <c r="E3" s="7"/>
      <c r="F3" s="7"/>
      <c r="G3" s="7"/>
      <c r="H3" s="7"/>
      <c r="I3" s="7"/>
      <c r="J3" s="8"/>
      <c r="K3" s="9"/>
      <c r="L3" s="9"/>
      <c r="M3" s="9"/>
      <c r="N3" s="9"/>
      <c r="O3" s="9"/>
      <c r="P3" s="9"/>
      <c r="Q3" s="10"/>
      <c r="S3" s="11"/>
      <c r="T3" s="11"/>
      <c r="U3" s="11"/>
    </row>
    <row r="4" spans="1:33" s="2" customFormat="1" ht="30.75" customHeight="1" x14ac:dyDescent="0.25">
      <c r="A4" s="13"/>
      <c r="B4" s="7"/>
      <c r="C4" s="7"/>
      <c r="D4" s="7"/>
      <c r="E4" s="7"/>
      <c r="F4" s="7"/>
      <c r="G4" s="7"/>
      <c r="H4" s="7"/>
      <c r="I4" s="7"/>
      <c r="J4" s="8"/>
      <c r="K4" s="9"/>
      <c r="L4" s="9"/>
      <c r="M4" s="9"/>
      <c r="N4" s="9"/>
      <c r="O4" s="9"/>
      <c r="P4" s="9"/>
      <c r="Q4" s="10"/>
      <c r="S4" s="11"/>
      <c r="T4" s="11"/>
      <c r="U4" s="11"/>
    </row>
    <row r="5" spans="1:33" s="2" customFormat="1" ht="30.75" customHeight="1" x14ac:dyDescent="0.25">
      <c r="A5" s="13"/>
      <c r="B5" s="7"/>
      <c r="C5" s="7"/>
      <c r="D5" s="7"/>
      <c r="E5" s="7"/>
      <c r="F5" s="7"/>
      <c r="G5" s="7"/>
      <c r="H5" s="7"/>
      <c r="I5" s="7"/>
      <c r="J5" s="8"/>
      <c r="K5" s="9"/>
      <c r="L5" s="9"/>
      <c r="M5" s="9"/>
      <c r="N5" s="9"/>
      <c r="O5" s="9"/>
      <c r="P5" s="9"/>
      <c r="Q5" s="10"/>
      <c r="S5" s="11"/>
      <c r="T5" s="11"/>
      <c r="U5" s="11"/>
    </row>
    <row r="6" spans="1:33" s="2" customFormat="1" ht="30.75" customHeight="1" x14ac:dyDescent="0.25">
      <c r="A6" s="13"/>
      <c r="B6" s="7"/>
      <c r="C6" s="7"/>
      <c r="D6" s="7"/>
      <c r="E6" s="7"/>
      <c r="F6" s="7"/>
      <c r="G6" s="7"/>
      <c r="H6" s="7"/>
      <c r="I6" s="7"/>
      <c r="J6" s="8"/>
      <c r="K6" s="9"/>
      <c r="L6" s="9"/>
      <c r="M6" s="9"/>
      <c r="N6" s="9"/>
      <c r="O6" s="9"/>
      <c r="P6" s="9"/>
      <c r="Q6" s="10"/>
      <c r="S6" s="11"/>
      <c r="T6" s="11"/>
      <c r="U6" s="11"/>
    </row>
    <row r="7" spans="1:33" s="2" customFormat="1" ht="30.75" customHeight="1" x14ac:dyDescent="0.25">
      <c r="A7" s="13"/>
      <c r="B7" s="7"/>
      <c r="C7" s="7"/>
      <c r="D7" s="7"/>
      <c r="E7" s="7"/>
      <c r="F7" s="7"/>
      <c r="G7" s="7"/>
      <c r="H7" s="7"/>
      <c r="I7" s="7"/>
      <c r="J7" s="8"/>
      <c r="K7" s="9"/>
      <c r="L7" s="9"/>
      <c r="M7" s="9"/>
      <c r="N7" s="9"/>
      <c r="O7" s="9"/>
      <c r="P7" s="9"/>
      <c r="Q7" s="10"/>
      <c r="S7" s="11"/>
      <c r="T7" s="11"/>
      <c r="U7" s="11"/>
    </row>
    <row r="8" spans="1:33" s="2" customFormat="1" ht="30.75" customHeight="1" x14ac:dyDescent="0.25">
      <c r="A8" s="13"/>
      <c r="B8" s="7"/>
      <c r="C8" s="7"/>
      <c r="D8" s="7"/>
      <c r="E8" s="7"/>
      <c r="F8" s="7"/>
      <c r="G8" s="7"/>
      <c r="H8" s="7"/>
      <c r="I8" s="7"/>
      <c r="J8" s="8"/>
      <c r="K8" s="9"/>
      <c r="L8" s="9"/>
      <c r="M8" s="9"/>
      <c r="N8" s="9"/>
      <c r="O8" s="9"/>
      <c r="P8" s="9"/>
      <c r="Q8" s="10"/>
      <c r="S8" s="11"/>
      <c r="T8" s="11"/>
      <c r="U8" s="11"/>
    </row>
    <row r="9" spans="1:33" s="2" customFormat="1" ht="30.75" customHeight="1" x14ac:dyDescent="0.25">
      <c r="A9" s="13"/>
      <c r="B9" s="7"/>
      <c r="C9" s="7"/>
      <c r="D9" s="7"/>
      <c r="E9" s="7"/>
      <c r="F9" s="7"/>
      <c r="G9" s="7"/>
      <c r="H9" s="7"/>
      <c r="I9" s="7"/>
      <c r="J9" s="8"/>
      <c r="K9" s="9"/>
      <c r="L9" s="9"/>
      <c r="M9" s="9"/>
      <c r="N9" s="9"/>
      <c r="O9" s="9"/>
      <c r="P9" s="9"/>
      <c r="Q9" s="10"/>
      <c r="S9" s="11"/>
      <c r="T9" s="11"/>
      <c r="U9" s="11"/>
    </row>
    <row r="10" spans="1:33" s="2" customFormat="1" ht="30.75" customHeight="1" x14ac:dyDescent="0.25">
      <c r="A10" s="13"/>
      <c r="B10" s="7"/>
      <c r="C10" s="7"/>
      <c r="D10" s="7"/>
      <c r="E10" s="7"/>
      <c r="F10" s="7"/>
      <c r="G10" s="7"/>
      <c r="H10" s="7"/>
      <c r="I10" s="7"/>
      <c r="J10" s="8"/>
      <c r="K10" s="9"/>
      <c r="L10" s="9"/>
      <c r="M10" s="9"/>
      <c r="N10" s="9"/>
      <c r="O10" s="9"/>
      <c r="P10" s="9"/>
      <c r="Q10" s="10"/>
      <c r="S10" s="11"/>
      <c r="T10" s="11"/>
      <c r="U10" s="11"/>
    </row>
    <row r="11" spans="1:33" s="2" customFormat="1" ht="30.75" customHeight="1" x14ac:dyDescent="0.25">
      <c r="A11" s="13"/>
      <c r="B11" s="7"/>
      <c r="C11" s="7"/>
      <c r="D11" s="7"/>
      <c r="E11" s="7"/>
      <c r="F11" s="7"/>
      <c r="G11" s="7"/>
      <c r="H11" s="7"/>
      <c r="I11" s="7"/>
      <c r="J11" s="8"/>
      <c r="K11" s="9"/>
      <c r="L11" s="9"/>
      <c r="M11" s="9"/>
      <c r="N11" s="9"/>
      <c r="O11" s="9"/>
      <c r="P11" s="9"/>
      <c r="Q11" s="10"/>
      <c r="S11" s="11"/>
      <c r="T11" s="11"/>
      <c r="U11" s="11"/>
    </row>
    <row r="12" spans="1:33" s="2" customFormat="1" ht="30.75" customHeight="1" x14ac:dyDescent="0.25">
      <c r="A12" s="13"/>
      <c r="B12" s="7"/>
      <c r="C12" s="7"/>
      <c r="D12" s="7"/>
      <c r="E12" s="7"/>
      <c r="F12" s="7"/>
      <c r="G12" s="7"/>
      <c r="H12" s="7"/>
      <c r="I12" s="7"/>
      <c r="J12" s="8"/>
      <c r="K12" s="9"/>
      <c r="L12" s="9"/>
      <c r="M12" s="9"/>
      <c r="N12" s="9"/>
      <c r="O12" s="9"/>
      <c r="P12" s="9"/>
      <c r="Q12" s="10"/>
      <c r="S12" s="11"/>
      <c r="T12" s="11"/>
      <c r="U12" s="11"/>
    </row>
    <row r="13" spans="1:33" s="2" customFormat="1" ht="30.75" customHeight="1" x14ac:dyDescent="0.25">
      <c r="A13" s="13"/>
      <c r="B13" s="7"/>
      <c r="C13" s="7"/>
      <c r="D13" s="7"/>
      <c r="E13" s="7"/>
      <c r="F13" s="7"/>
      <c r="G13" s="7"/>
      <c r="H13" s="7"/>
      <c r="I13" s="7"/>
      <c r="J13" s="8"/>
      <c r="K13" s="9"/>
      <c r="L13" s="9"/>
      <c r="M13" s="9"/>
      <c r="N13" s="9"/>
      <c r="O13" s="9"/>
      <c r="P13" s="9"/>
      <c r="Q13" s="10"/>
      <c r="S13" s="11"/>
      <c r="T13" s="11"/>
      <c r="U13" s="11"/>
    </row>
    <row r="14" spans="1:33" s="2" customFormat="1" ht="43.5" customHeight="1" x14ac:dyDescent="0.25">
      <c r="A14" s="13"/>
      <c r="B14" s="7"/>
      <c r="C14" s="7"/>
      <c r="D14" s="7"/>
      <c r="E14" s="7"/>
      <c r="F14" s="7"/>
      <c r="G14" s="7"/>
      <c r="H14" s="7"/>
      <c r="I14" s="7"/>
      <c r="J14" s="8"/>
      <c r="K14" s="9"/>
      <c r="L14" s="9"/>
      <c r="M14" s="9"/>
      <c r="N14" s="9"/>
      <c r="O14" s="9"/>
      <c r="P14" s="9"/>
      <c r="Q14" s="10"/>
      <c r="S14" s="11"/>
      <c r="T14" s="11"/>
      <c r="U14" s="11"/>
    </row>
    <row r="15" spans="1:33" s="2" customFormat="1" ht="30.75" customHeight="1" x14ac:dyDescent="0.3">
      <c r="A15" s="298"/>
      <c r="B15" s="299"/>
      <c r="C15" s="299"/>
      <c r="D15" s="299"/>
      <c r="E15" s="299"/>
      <c r="F15" s="299"/>
      <c r="G15" s="299"/>
      <c r="H15" s="299"/>
      <c r="I15" s="299"/>
      <c r="J15" s="299"/>
      <c r="K15" s="299"/>
      <c r="L15" s="299"/>
      <c r="M15" s="299"/>
      <c r="N15" s="299"/>
      <c r="O15" s="299"/>
      <c r="P15" s="299"/>
      <c r="Q15" s="300"/>
      <c r="S15" s="11"/>
      <c r="T15" s="11"/>
      <c r="U15" s="11"/>
    </row>
    <row r="16" spans="1:33" ht="27.75" customHeight="1" thickBot="1" x14ac:dyDescent="0.3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5"/>
    </row>
    <row r="17" spans="1:33" ht="27.75" customHeight="1" x14ac:dyDescent="0.25">
      <c r="B17" s="2"/>
      <c r="C17" s="308" t="s">
        <v>239</v>
      </c>
      <c r="D17" s="308"/>
      <c r="E17" s="308"/>
      <c r="F17" s="308"/>
      <c r="G17" s="308"/>
      <c r="H17" s="308"/>
      <c r="I17" s="308"/>
      <c r="J17" s="308"/>
      <c r="K17" s="308"/>
      <c r="L17" s="308"/>
      <c r="M17" s="308"/>
      <c r="N17" s="308"/>
      <c r="O17" s="2"/>
      <c r="P17" s="2"/>
      <c r="Q17" s="2"/>
    </row>
    <row r="18" spans="1:33" ht="16.2" customHeight="1" x14ac:dyDescent="0.35">
      <c r="B18" s="2"/>
      <c r="C18" s="309" t="s">
        <v>240</v>
      </c>
      <c r="D18" s="309"/>
      <c r="E18" s="309"/>
      <c r="F18" s="309"/>
      <c r="G18" s="309"/>
      <c r="H18" s="309"/>
      <c r="I18" s="309"/>
      <c r="J18" s="309"/>
      <c r="K18" s="309"/>
      <c r="L18" s="309"/>
      <c r="M18" s="309"/>
      <c r="N18" s="309"/>
      <c r="O18" s="2"/>
      <c r="P18" s="2"/>
      <c r="Q18" s="2"/>
    </row>
    <row r="19" spans="1:33" ht="13.8" thickBot="1" x14ac:dyDescent="0.3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33" ht="33.75" customHeight="1" x14ac:dyDescent="0.25">
      <c r="A20" s="301" t="s">
        <v>233</v>
      </c>
      <c r="B20" s="302"/>
      <c r="C20" s="302"/>
      <c r="D20" s="302"/>
      <c r="E20" s="302"/>
      <c r="F20" s="302"/>
      <c r="G20" s="302"/>
      <c r="H20" s="302"/>
      <c r="I20" s="302"/>
      <c r="J20" s="302"/>
      <c r="K20" s="302"/>
      <c r="L20" s="302"/>
      <c r="M20" s="302"/>
      <c r="N20" s="302"/>
      <c r="O20" s="302"/>
      <c r="P20" s="302"/>
      <c r="Q20" s="303"/>
      <c r="AF20" s="2"/>
      <c r="AG20" s="2"/>
    </row>
    <row r="21" spans="1:33" s="2" customFormat="1" ht="12.75" customHeight="1" x14ac:dyDescent="0.25">
      <c r="A21" s="13"/>
      <c r="B21" s="7"/>
      <c r="C21" s="7"/>
      <c r="D21" s="7"/>
      <c r="E21" s="7"/>
      <c r="F21" s="7"/>
      <c r="G21" s="7"/>
      <c r="H21" s="7"/>
      <c r="I21" s="7"/>
      <c r="J21" s="8"/>
      <c r="K21" s="9"/>
      <c r="L21" s="9"/>
      <c r="M21" s="9"/>
      <c r="N21" s="9"/>
      <c r="O21" s="9"/>
      <c r="P21" s="9"/>
      <c r="Q21" s="10"/>
      <c r="S21" s="11"/>
      <c r="T21" s="11"/>
      <c r="U21" s="11"/>
    </row>
    <row r="22" spans="1:33" s="76" customFormat="1" ht="409.6" customHeight="1" x14ac:dyDescent="0.3">
      <c r="A22" s="74"/>
      <c r="B22" s="307" t="s">
        <v>216</v>
      </c>
      <c r="C22" s="307"/>
      <c r="D22" s="307"/>
      <c r="E22" s="307"/>
      <c r="F22" s="307"/>
      <c r="G22" s="304" t="s">
        <v>234</v>
      </c>
      <c r="H22" s="305"/>
      <c r="I22" s="305"/>
      <c r="J22" s="305"/>
      <c r="K22" s="305"/>
      <c r="L22" s="306" t="s">
        <v>215</v>
      </c>
      <c r="M22" s="305"/>
      <c r="N22" s="305"/>
      <c r="O22" s="305"/>
      <c r="P22" s="305"/>
      <c r="Q22" s="75"/>
      <c r="S22" s="91"/>
      <c r="T22" s="91"/>
      <c r="U22" s="77"/>
    </row>
    <row r="23" spans="1:33" s="76" customFormat="1" ht="11.4" customHeight="1" x14ac:dyDescent="0.3">
      <c r="A23" s="74"/>
      <c r="B23" s="307"/>
      <c r="C23" s="307"/>
      <c r="D23" s="307"/>
      <c r="E23" s="307"/>
      <c r="F23" s="307"/>
      <c r="G23" s="273"/>
      <c r="H23" s="274"/>
      <c r="I23" s="274"/>
      <c r="J23" s="274"/>
      <c r="K23" s="274"/>
      <c r="L23" s="275"/>
      <c r="M23" s="274"/>
      <c r="N23" s="274"/>
      <c r="O23" s="274"/>
      <c r="P23" s="274"/>
      <c r="Q23" s="75"/>
      <c r="S23" s="91"/>
      <c r="T23" s="91"/>
      <c r="U23" s="77"/>
    </row>
    <row r="24" spans="1:33" s="6" customFormat="1" ht="22.95" customHeight="1" thickBot="1" x14ac:dyDescent="0.3">
      <c r="A24" s="292" t="s">
        <v>235</v>
      </c>
      <c r="B24" s="293"/>
      <c r="C24" s="293"/>
      <c r="D24" s="293"/>
      <c r="E24" s="293"/>
      <c r="F24" s="293"/>
      <c r="G24" s="293"/>
      <c r="H24" s="293"/>
      <c r="I24" s="293"/>
      <c r="J24" s="293"/>
      <c r="K24" s="293"/>
      <c r="L24" s="293"/>
      <c r="M24" s="293"/>
      <c r="N24" s="293"/>
      <c r="O24" s="293"/>
      <c r="P24" s="293"/>
      <c r="Q24" s="294"/>
      <c r="S24" s="92"/>
      <c r="T24" s="92"/>
      <c r="U24" s="12"/>
    </row>
    <row r="25" spans="1:33" s="88" customFormat="1" x14ac:dyDescent="0.25">
      <c r="S25" s="93"/>
      <c r="T25" s="93"/>
      <c r="U25" s="89"/>
    </row>
    <row r="26" spans="1:33" s="88" customFormat="1" x14ac:dyDescent="0.25">
      <c r="S26" s="93"/>
      <c r="T26" s="93"/>
      <c r="U26" s="89"/>
    </row>
    <row r="27" spans="1:33" s="88" customFormat="1" x14ac:dyDescent="0.25">
      <c r="S27" s="93"/>
      <c r="T27" s="93"/>
      <c r="U27" s="89"/>
    </row>
    <row r="28" spans="1:33" s="88" customFormat="1" x14ac:dyDescent="0.25">
      <c r="S28" s="93"/>
      <c r="T28" s="93"/>
      <c r="U28" s="89"/>
    </row>
    <row r="29" spans="1:33" s="88" customFormat="1" x14ac:dyDescent="0.25">
      <c r="S29" s="93"/>
      <c r="T29" s="93"/>
      <c r="U29" s="89"/>
    </row>
    <row r="30" spans="1:33" s="88" customFormat="1" x14ac:dyDescent="0.25">
      <c r="S30" s="93"/>
      <c r="T30" s="93"/>
      <c r="U30" s="89"/>
    </row>
    <row r="31" spans="1:33" s="88" customFormat="1" x14ac:dyDescent="0.25">
      <c r="S31" s="93"/>
      <c r="T31" s="93"/>
      <c r="U31" s="89"/>
    </row>
    <row r="32" spans="1:33" s="88" customFormat="1" x14ac:dyDescent="0.25">
      <c r="S32" s="93"/>
      <c r="T32" s="93"/>
      <c r="U32" s="89"/>
    </row>
    <row r="33" spans="19:21" s="88" customFormat="1" x14ac:dyDescent="0.25">
      <c r="S33" s="93"/>
      <c r="T33" s="93"/>
      <c r="U33" s="89"/>
    </row>
    <row r="34" spans="19:21" s="88" customFormat="1" x14ac:dyDescent="0.25">
      <c r="S34" s="93"/>
      <c r="T34" s="93"/>
      <c r="U34" s="89"/>
    </row>
    <row r="35" spans="19:21" s="88" customFormat="1" x14ac:dyDescent="0.25">
      <c r="S35" s="93"/>
      <c r="T35" s="93"/>
      <c r="U35" s="89"/>
    </row>
    <row r="36" spans="19:21" s="88" customFormat="1" x14ac:dyDescent="0.25">
      <c r="S36" s="93"/>
      <c r="T36" s="93"/>
      <c r="U36" s="89"/>
    </row>
    <row r="37" spans="19:21" s="88" customFormat="1" x14ac:dyDescent="0.25">
      <c r="S37" s="93"/>
      <c r="T37" s="93"/>
      <c r="U37" s="89"/>
    </row>
    <row r="38" spans="19:21" s="88" customFormat="1" x14ac:dyDescent="0.25">
      <c r="S38" s="93"/>
      <c r="T38" s="93"/>
      <c r="U38" s="89"/>
    </row>
    <row r="39" spans="19:21" s="88" customFormat="1" x14ac:dyDescent="0.25">
      <c r="S39" s="93"/>
      <c r="T39" s="93"/>
      <c r="U39" s="89"/>
    </row>
    <row r="40" spans="19:21" s="88" customFormat="1" x14ac:dyDescent="0.25">
      <c r="S40" s="93"/>
      <c r="T40" s="93"/>
      <c r="U40" s="89"/>
    </row>
    <row r="41" spans="19:21" s="88" customFormat="1" x14ac:dyDescent="0.25">
      <c r="S41" s="93"/>
      <c r="T41" s="93"/>
      <c r="U41" s="89"/>
    </row>
    <row r="42" spans="19:21" s="88" customFormat="1" x14ac:dyDescent="0.25">
      <c r="S42" s="93"/>
      <c r="T42" s="93"/>
      <c r="U42" s="89"/>
    </row>
    <row r="43" spans="19:21" s="88" customFormat="1" x14ac:dyDescent="0.25">
      <c r="S43" s="93"/>
      <c r="T43" s="93"/>
      <c r="U43" s="89"/>
    </row>
    <row r="44" spans="19:21" s="88" customFormat="1" x14ac:dyDescent="0.25">
      <c r="S44" s="93"/>
      <c r="T44" s="93"/>
      <c r="U44" s="89"/>
    </row>
    <row r="45" spans="19:21" s="88" customFormat="1" x14ac:dyDescent="0.25">
      <c r="S45" s="93"/>
      <c r="T45" s="93"/>
      <c r="U45" s="89"/>
    </row>
    <row r="46" spans="19:21" s="88" customFormat="1" x14ac:dyDescent="0.25">
      <c r="S46" s="93"/>
      <c r="T46" s="93"/>
      <c r="U46" s="89"/>
    </row>
    <row r="47" spans="19:21" s="88" customFormat="1" x14ac:dyDescent="0.25">
      <c r="S47" s="93"/>
      <c r="T47" s="93"/>
      <c r="U47" s="89"/>
    </row>
    <row r="48" spans="19:21" s="88" customFormat="1" x14ac:dyDescent="0.25">
      <c r="S48" s="93"/>
      <c r="T48" s="93"/>
      <c r="U48" s="89"/>
    </row>
    <row r="49" spans="19:21" s="88" customFormat="1" x14ac:dyDescent="0.25">
      <c r="S49" s="93"/>
      <c r="T49" s="93"/>
      <c r="U49" s="89"/>
    </row>
    <row r="50" spans="19:21" s="88" customFormat="1" x14ac:dyDescent="0.25">
      <c r="S50" s="93"/>
      <c r="T50" s="93"/>
      <c r="U50" s="89"/>
    </row>
    <row r="51" spans="19:21" s="88" customFormat="1" x14ac:dyDescent="0.25">
      <c r="S51" s="93"/>
      <c r="T51" s="93"/>
      <c r="U51" s="89"/>
    </row>
    <row r="52" spans="19:21" s="88" customFormat="1" x14ac:dyDescent="0.25">
      <c r="S52" s="93"/>
      <c r="T52" s="93"/>
      <c r="U52" s="89"/>
    </row>
    <row r="53" spans="19:21" s="88" customFormat="1" x14ac:dyDescent="0.25">
      <c r="S53" s="93"/>
      <c r="T53" s="93"/>
      <c r="U53" s="89"/>
    </row>
    <row r="54" spans="19:21" s="88" customFormat="1" x14ac:dyDescent="0.25">
      <c r="S54" s="89"/>
      <c r="T54" s="89"/>
      <c r="U54" s="89"/>
    </row>
  </sheetData>
  <sheetProtection algorithmName="SHA-512" hashValue="HvgDoK/nKhM2LyrsJcIwVCBvOhQRMy7iIylfYG0sWYmc93mB5A1ricS140GFDtYdOlklFRejpTx/9Om7WVgLbQ==" saltValue="Bjf2OKOpyDNlpur/03CB2w==" spinCount="100000" sheet="1" objects="1" scenarios="1"/>
  <mergeCells count="9">
    <mergeCell ref="A24:Q24"/>
    <mergeCell ref="A1:Q1"/>
    <mergeCell ref="A15:Q15"/>
    <mergeCell ref="A20:Q20"/>
    <mergeCell ref="G22:K22"/>
    <mergeCell ref="L22:P22"/>
    <mergeCell ref="B22:F23"/>
    <mergeCell ref="C17:N17"/>
    <mergeCell ref="C18:N18"/>
  </mergeCells>
  <hyperlinks>
    <hyperlink ref="C18:N18" r:id="rId1" display="60'-100' Sprayer Sales Walkaround Video" xr:uid="{5288E310-033C-48A4-9523-6D4342900F44}"/>
  </hyperlinks>
  <printOptions horizontalCentered="1"/>
  <pageMargins left="0.45" right="0.45" top="0.5" bottom="0.5" header="0.3" footer="0.3"/>
  <pageSetup scale="71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87"/>
  <sheetViews>
    <sheetView zoomScale="80" zoomScaleNormal="80" workbookViewId="0">
      <selection activeCell="F58" sqref="F58:L58"/>
    </sheetView>
  </sheetViews>
  <sheetFormatPr defaultColWidth="9.33203125" defaultRowHeight="13.2" x14ac:dyDescent="0.25"/>
  <cols>
    <col min="1" max="1" width="8.5546875" style="43" customWidth="1"/>
    <col min="2" max="2" width="7.33203125" style="43" customWidth="1"/>
    <col min="3" max="4" width="8.5546875" style="43" customWidth="1"/>
    <col min="5" max="5" width="8.33203125" style="43" customWidth="1"/>
    <col min="6" max="6" width="15" style="43" customWidth="1"/>
    <col min="7" max="7" width="19.33203125" style="43" customWidth="1"/>
    <col min="8" max="8" width="14.44140625" style="43" customWidth="1"/>
    <col min="9" max="9" width="12.33203125" style="43" customWidth="1"/>
    <col min="10" max="10" width="19.109375" style="43" customWidth="1"/>
    <col min="11" max="11" width="19.88671875" style="43" customWidth="1"/>
    <col min="12" max="12" width="18.33203125" style="43" customWidth="1"/>
    <col min="13" max="13" width="18.5546875" style="43" customWidth="1"/>
    <col min="14" max="14" width="21.109375" style="43" customWidth="1"/>
    <col min="15" max="15" width="4.33203125" style="43" customWidth="1"/>
    <col min="16" max="16" width="14.33203125" style="43" customWidth="1"/>
    <col min="17" max="17" width="2.5546875" style="43" customWidth="1"/>
    <col min="18" max="18" width="20" style="43" customWidth="1"/>
    <col min="19" max="16384" width="9.33203125" style="43"/>
  </cols>
  <sheetData>
    <row r="1" spans="1:18" ht="28.5" customHeight="1" x14ac:dyDescent="0.25">
      <c r="A1" s="295" t="s">
        <v>111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7"/>
    </row>
    <row r="2" spans="1:18" ht="25.5" customHeight="1" x14ac:dyDescent="0.25">
      <c r="A2" s="391" t="s">
        <v>35</v>
      </c>
      <c r="B2" s="392"/>
      <c r="C2" s="127"/>
      <c r="D2" s="128" t="s">
        <v>83</v>
      </c>
      <c r="E2" s="127"/>
      <c r="F2" s="393" t="s">
        <v>16</v>
      </c>
      <c r="G2" s="392"/>
      <c r="H2" s="127"/>
      <c r="I2" s="197" t="s">
        <v>36</v>
      </c>
      <c r="J2" s="127"/>
      <c r="K2" s="200" t="s">
        <v>37</v>
      </c>
      <c r="L2" s="403"/>
      <c r="M2" s="404"/>
      <c r="N2" s="141" t="s">
        <v>0</v>
      </c>
      <c r="O2" s="394"/>
      <c r="P2" s="395"/>
    </row>
    <row r="3" spans="1:18" ht="25.5" customHeight="1" x14ac:dyDescent="0.25">
      <c r="A3" s="396" t="s">
        <v>3</v>
      </c>
      <c r="B3" s="397"/>
      <c r="C3" s="398"/>
      <c r="D3" s="399"/>
      <c r="E3" s="133" t="s">
        <v>4</v>
      </c>
      <c r="F3" s="142"/>
      <c r="G3" s="400"/>
      <c r="H3" s="400"/>
      <c r="I3" s="401"/>
      <c r="J3" s="402" t="s">
        <v>86</v>
      </c>
      <c r="K3" s="397"/>
      <c r="L3" s="400"/>
      <c r="M3" s="401"/>
      <c r="N3" s="133" t="s">
        <v>101</v>
      </c>
      <c r="O3" s="400"/>
      <c r="P3" s="405"/>
    </row>
    <row r="4" spans="1:18" ht="18" customHeight="1" x14ac:dyDescent="0.25">
      <c r="A4" s="143" t="s">
        <v>87</v>
      </c>
      <c r="B4" s="144"/>
      <c r="C4" s="129"/>
      <c r="D4" s="130"/>
      <c r="E4" s="145"/>
      <c r="F4" s="144"/>
      <c r="G4" s="144"/>
      <c r="H4" s="146"/>
      <c r="I4" s="147" t="s">
        <v>88</v>
      </c>
      <c r="J4" s="145"/>
      <c r="K4" s="144"/>
      <c r="L4" s="144"/>
      <c r="M4" s="145"/>
      <c r="N4" s="148"/>
      <c r="O4" s="131"/>
      <c r="P4" s="132"/>
    </row>
    <row r="5" spans="1:18" ht="25.5" customHeight="1" x14ac:dyDescent="0.25">
      <c r="A5" s="149" t="s">
        <v>89</v>
      </c>
      <c r="B5" s="360"/>
      <c r="C5" s="360"/>
      <c r="D5" s="360"/>
      <c r="E5" s="360"/>
      <c r="F5" s="360"/>
      <c r="G5" s="360"/>
      <c r="H5" s="361"/>
      <c r="I5" s="150" t="s">
        <v>89</v>
      </c>
      <c r="J5" s="360"/>
      <c r="K5" s="360"/>
      <c r="L5" s="360"/>
      <c r="M5" s="360"/>
      <c r="N5" s="360"/>
      <c r="O5" s="360"/>
      <c r="P5" s="362"/>
    </row>
    <row r="6" spans="1:18" ht="25.5" customHeight="1" x14ac:dyDescent="0.25">
      <c r="A6" s="151" t="s">
        <v>2</v>
      </c>
      <c r="B6" s="360"/>
      <c r="C6" s="360"/>
      <c r="D6" s="360"/>
      <c r="E6" s="360"/>
      <c r="F6" s="360"/>
      <c r="G6" s="360"/>
      <c r="H6" s="361"/>
      <c r="I6" s="150" t="s">
        <v>2</v>
      </c>
      <c r="J6" s="360"/>
      <c r="K6" s="360"/>
      <c r="L6" s="360"/>
      <c r="M6" s="360"/>
      <c r="N6" s="360"/>
      <c r="O6" s="360"/>
      <c r="P6" s="362"/>
    </row>
    <row r="7" spans="1:18" ht="25.5" customHeight="1" thickBot="1" x14ac:dyDescent="0.3">
      <c r="A7" s="152" t="s">
        <v>38</v>
      </c>
      <c r="B7" s="363"/>
      <c r="C7" s="363"/>
      <c r="D7" s="364"/>
      <c r="E7" s="133" t="s">
        <v>39</v>
      </c>
      <c r="F7" s="208"/>
      <c r="G7" s="153" t="s">
        <v>40</v>
      </c>
      <c r="H7" s="208"/>
      <c r="I7" s="154" t="s">
        <v>38</v>
      </c>
      <c r="J7" s="363"/>
      <c r="K7" s="363"/>
      <c r="L7" s="363"/>
      <c r="M7" s="133" t="s">
        <v>39</v>
      </c>
      <c r="N7" s="208"/>
      <c r="O7" s="153" t="s">
        <v>40</v>
      </c>
      <c r="P7" s="140"/>
    </row>
    <row r="8" spans="1:18" s="45" customFormat="1" ht="22.5" customHeight="1" x14ac:dyDescent="0.3">
      <c r="A8" s="365" t="s">
        <v>41</v>
      </c>
      <c r="B8" s="366"/>
      <c r="C8" s="366"/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7"/>
      <c r="O8" s="368" t="s">
        <v>42</v>
      </c>
      <c r="P8" s="369"/>
    </row>
    <row r="9" spans="1:18" s="46" customFormat="1" ht="21.75" customHeight="1" x14ac:dyDescent="0.3">
      <c r="A9" s="155" t="s">
        <v>9</v>
      </c>
      <c r="B9" s="156" t="s">
        <v>10</v>
      </c>
      <c r="C9" s="156">
        <v>9</v>
      </c>
      <c r="D9" s="157">
        <v>6</v>
      </c>
      <c r="E9" s="115"/>
      <c r="F9" s="174"/>
      <c r="G9" s="173"/>
      <c r="H9" s="115"/>
      <c r="I9" s="116"/>
      <c r="J9" s="117"/>
      <c r="K9" s="115"/>
      <c r="L9" s="117"/>
      <c r="M9" s="158"/>
      <c r="N9" s="159"/>
      <c r="O9" s="370"/>
      <c r="P9" s="371"/>
    </row>
    <row r="10" spans="1:18" s="47" customFormat="1" ht="18.75" customHeight="1" thickBot="1" x14ac:dyDescent="0.3">
      <c r="A10" s="376" t="s">
        <v>67</v>
      </c>
      <c r="B10" s="377"/>
      <c r="C10" s="377"/>
      <c r="D10" s="378"/>
      <c r="E10" s="379" t="s">
        <v>68</v>
      </c>
      <c r="F10" s="380"/>
      <c r="G10" s="175" t="s">
        <v>109</v>
      </c>
      <c r="H10" s="381" t="s">
        <v>69</v>
      </c>
      <c r="I10" s="382"/>
      <c r="J10" s="383"/>
      <c r="K10" s="384" t="s">
        <v>70</v>
      </c>
      <c r="L10" s="385"/>
      <c r="M10" s="161" t="s">
        <v>105</v>
      </c>
      <c r="N10" s="160" t="s">
        <v>106</v>
      </c>
      <c r="O10" s="372"/>
      <c r="P10" s="373"/>
    </row>
    <row r="11" spans="1:18" s="47" customFormat="1" ht="27" customHeight="1" thickBot="1" x14ac:dyDescent="0.3">
      <c r="A11" s="386" t="s">
        <v>84</v>
      </c>
      <c r="B11" s="387"/>
      <c r="C11" s="387"/>
      <c r="D11" s="387"/>
      <c r="E11" s="388"/>
      <c r="F11" s="388"/>
      <c r="G11" s="388"/>
      <c r="H11" s="388"/>
      <c r="I11" s="388"/>
      <c r="J11" s="389"/>
      <c r="K11" s="125" t="s">
        <v>85</v>
      </c>
      <c r="L11" s="199"/>
      <c r="M11" s="388"/>
      <c r="N11" s="390"/>
      <c r="O11" s="374"/>
      <c r="P11" s="375"/>
    </row>
    <row r="12" spans="1:18" s="47" customFormat="1" ht="18" customHeight="1" x14ac:dyDescent="0.25">
      <c r="A12" s="94" t="s">
        <v>44</v>
      </c>
      <c r="B12" s="348" t="s">
        <v>120</v>
      </c>
      <c r="C12" s="349"/>
      <c r="D12" s="349"/>
      <c r="E12" s="349"/>
      <c r="F12" s="349"/>
      <c r="G12" s="349"/>
      <c r="H12" s="349"/>
      <c r="I12" s="349"/>
      <c r="J12" s="349"/>
      <c r="K12" s="349"/>
      <c r="L12" s="350"/>
      <c r="M12" s="351" t="s">
        <v>43</v>
      </c>
      <c r="N12" s="352"/>
      <c r="O12" s="353"/>
      <c r="P12" s="354"/>
    </row>
    <row r="13" spans="1:18" s="47" customFormat="1" ht="18" customHeight="1" x14ac:dyDescent="0.25">
      <c r="A13" s="120"/>
      <c r="B13" s="310" t="s">
        <v>148</v>
      </c>
      <c r="C13" s="311"/>
      <c r="D13" s="311"/>
      <c r="E13" s="312"/>
      <c r="F13" s="345" t="s">
        <v>104</v>
      </c>
      <c r="G13" s="346"/>
      <c r="H13" s="346"/>
      <c r="I13" s="346"/>
      <c r="J13" s="346"/>
      <c r="K13" s="346"/>
      <c r="L13" s="347"/>
      <c r="M13" s="355">
        <v>6495</v>
      </c>
      <c r="N13" s="356"/>
      <c r="O13" s="317">
        <f t="shared" ref="O13:O19" si="0">M13*A13</f>
        <v>0</v>
      </c>
      <c r="P13" s="318"/>
      <c r="Q13" s="224"/>
      <c r="R13" s="265"/>
    </row>
    <row r="14" spans="1:18" s="47" customFormat="1" ht="18" customHeight="1" x14ac:dyDescent="0.25">
      <c r="A14" s="120"/>
      <c r="B14" s="357" t="s">
        <v>162</v>
      </c>
      <c r="C14" s="358"/>
      <c r="D14" s="358"/>
      <c r="E14" s="359"/>
      <c r="F14" s="345" t="s">
        <v>143</v>
      </c>
      <c r="G14" s="346"/>
      <c r="H14" s="346"/>
      <c r="I14" s="346"/>
      <c r="J14" s="346"/>
      <c r="K14" s="346"/>
      <c r="L14" s="347"/>
      <c r="M14" s="339">
        <v>7900</v>
      </c>
      <c r="N14" s="340"/>
      <c r="O14" s="317">
        <f t="shared" si="0"/>
        <v>0</v>
      </c>
      <c r="P14" s="318"/>
      <c r="Q14" s="224"/>
      <c r="R14" s="265"/>
    </row>
    <row r="15" spans="1:18" s="47" customFormat="1" ht="18" customHeight="1" x14ac:dyDescent="0.25">
      <c r="A15" s="227"/>
      <c r="B15" s="357" t="s">
        <v>213</v>
      </c>
      <c r="C15" s="358"/>
      <c r="D15" s="358"/>
      <c r="E15" s="359"/>
      <c r="F15" s="345" t="s">
        <v>192</v>
      </c>
      <c r="G15" s="346"/>
      <c r="H15" s="346"/>
      <c r="I15" s="346"/>
      <c r="J15" s="346"/>
      <c r="K15" s="346"/>
      <c r="L15" s="347"/>
      <c r="M15" s="339">
        <v>5995</v>
      </c>
      <c r="N15" s="340"/>
      <c r="O15" s="317">
        <f t="shared" si="0"/>
        <v>0</v>
      </c>
      <c r="P15" s="318"/>
      <c r="Q15" s="224"/>
      <c r="R15" s="265"/>
    </row>
    <row r="16" spans="1:18" s="47" customFormat="1" ht="18" customHeight="1" x14ac:dyDescent="0.25">
      <c r="A16" s="139"/>
      <c r="B16" s="357" t="s">
        <v>163</v>
      </c>
      <c r="C16" s="358"/>
      <c r="D16" s="358"/>
      <c r="E16" s="359"/>
      <c r="F16" s="345" t="s">
        <v>149</v>
      </c>
      <c r="G16" s="346"/>
      <c r="H16" s="346"/>
      <c r="I16" s="346"/>
      <c r="J16" s="346"/>
      <c r="K16" s="346"/>
      <c r="L16" s="347"/>
      <c r="M16" s="339">
        <v>1300</v>
      </c>
      <c r="N16" s="340"/>
      <c r="O16" s="317">
        <f t="shared" si="0"/>
        <v>0</v>
      </c>
      <c r="P16" s="318"/>
      <c r="Q16" s="224"/>
      <c r="R16" s="265"/>
    </row>
    <row r="17" spans="1:18" s="47" customFormat="1" ht="18" customHeight="1" x14ac:dyDescent="0.25">
      <c r="A17" s="139"/>
      <c r="B17" s="357" t="s">
        <v>164</v>
      </c>
      <c r="C17" s="358"/>
      <c r="D17" s="358"/>
      <c r="E17" s="359"/>
      <c r="F17" s="345" t="s">
        <v>150</v>
      </c>
      <c r="G17" s="346"/>
      <c r="H17" s="346"/>
      <c r="I17" s="346"/>
      <c r="J17" s="346"/>
      <c r="K17" s="346"/>
      <c r="L17" s="347"/>
      <c r="M17" s="339">
        <v>1795</v>
      </c>
      <c r="N17" s="340"/>
      <c r="O17" s="317">
        <f t="shared" si="0"/>
        <v>0</v>
      </c>
      <c r="P17" s="318"/>
      <c r="Q17" s="224"/>
      <c r="R17" s="265"/>
    </row>
    <row r="18" spans="1:18" s="47" customFormat="1" ht="18" customHeight="1" x14ac:dyDescent="0.25">
      <c r="A18" s="58"/>
      <c r="B18" s="310" t="s">
        <v>151</v>
      </c>
      <c r="C18" s="311"/>
      <c r="D18" s="311"/>
      <c r="E18" s="312"/>
      <c r="F18" s="345" t="s">
        <v>152</v>
      </c>
      <c r="G18" s="346"/>
      <c r="H18" s="346"/>
      <c r="I18" s="346"/>
      <c r="J18" s="346"/>
      <c r="K18" s="346"/>
      <c r="L18" s="347"/>
      <c r="M18" s="337">
        <v>1695</v>
      </c>
      <c r="N18" s="338"/>
      <c r="O18" s="317">
        <f t="shared" si="0"/>
        <v>0</v>
      </c>
      <c r="P18" s="318"/>
      <c r="Q18" s="224"/>
      <c r="R18" s="265"/>
    </row>
    <row r="19" spans="1:18" s="47" customFormat="1" ht="18" customHeight="1" thickBot="1" x14ac:dyDescent="0.3">
      <c r="A19" s="48"/>
      <c r="B19" s="331" t="s">
        <v>165</v>
      </c>
      <c r="C19" s="332"/>
      <c r="D19" s="332"/>
      <c r="E19" s="333"/>
      <c r="F19" s="334" t="s">
        <v>153</v>
      </c>
      <c r="G19" s="335"/>
      <c r="H19" s="335"/>
      <c r="I19" s="335"/>
      <c r="J19" s="335"/>
      <c r="K19" s="335"/>
      <c r="L19" s="336"/>
      <c r="M19" s="341">
        <v>1300</v>
      </c>
      <c r="N19" s="342"/>
      <c r="O19" s="343">
        <f t="shared" si="0"/>
        <v>0</v>
      </c>
      <c r="P19" s="344"/>
      <c r="Q19" s="224"/>
      <c r="R19" s="265"/>
    </row>
    <row r="20" spans="1:18" s="47" customFormat="1" ht="18" customHeight="1" thickBot="1" x14ac:dyDescent="0.3">
      <c r="A20" s="406" t="s">
        <v>131</v>
      </c>
      <c r="B20" s="407"/>
      <c r="C20" s="407"/>
      <c r="D20" s="407"/>
      <c r="E20" s="407"/>
      <c r="F20" s="408"/>
      <c r="G20" s="409"/>
      <c r="H20" s="410"/>
      <c r="I20" s="410"/>
      <c r="J20" s="410"/>
      <c r="K20" s="410"/>
      <c r="L20" s="410"/>
      <c r="M20" s="410"/>
      <c r="N20" s="410"/>
      <c r="O20" s="410"/>
      <c r="P20" s="411"/>
    </row>
    <row r="21" spans="1:18" ht="18.75" customHeight="1" x14ac:dyDescent="0.25">
      <c r="A21" s="172" t="s">
        <v>44</v>
      </c>
      <c r="B21" s="412" t="s">
        <v>96</v>
      </c>
      <c r="C21" s="413"/>
      <c r="D21" s="413"/>
      <c r="E21" s="413"/>
      <c r="F21" s="413"/>
      <c r="G21" s="413"/>
      <c r="H21" s="413"/>
      <c r="I21" s="413"/>
      <c r="J21" s="413"/>
      <c r="K21" s="413"/>
      <c r="L21" s="352"/>
      <c r="M21" s="351" t="s">
        <v>43</v>
      </c>
      <c r="N21" s="352"/>
      <c r="O21" s="353"/>
      <c r="P21" s="354"/>
    </row>
    <row r="22" spans="1:18" s="45" customFormat="1" ht="18.75" customHeight="1" x14ac:dyDescent="0.3">
      <c r="A22" s="110"/>
      <c r="B22" s="310" t="s">
        <v>71</v>
      </c>
      <c r="C22" s="311"/>
      <c r="D22" s="311"/>
      <c r="E22" s="312"/>
      <c r="F22" s="345" t="s">
        <v>72</v>
      </c>
      <c r="G22" s="346"/>
      <c r="H22" s="346"/>
      <c r="I22" s="346"/>
      <c r="J22" s="346"/>
      <c r="K22" s="346"/>
      <c r="L22" s="347"/>
      <c r="M22" s="414" t="s">
        <v>12</v>
      </c>
      <c r="N22" s="415"/>
      <c r="O22" s="416"/>
      <c r="P22" s="417"/>
    </row>
    <row r="23" spans="1:18" ht="18.75" customHeight="1" thickBot="1" x14ac:dyDescent="0.3">
      <c r="A23" s="111"/>
      <c r="B23" s="310" t="s">
        <v>81</v>
      </c>
      <c r="C23" s="311"/>
      <c r="D23" s="311"/>
      <c r="E23" s="312"/>
      <c r="F23" s="345" t="s">
        <v>75</v>
      </c>
      <c r="G23" s="346"/>
      <c r="H23" s="346"/>
      <c r="I23" s="346"/>
      <c r="J23" s="346"/>
      <c r="K23" s="346"/>
      <c r="L23" s="347"/>
      <c r="M23" s="418">
        <v>1595</v>
      </c>
      <c r="N23" s="419"/>
      <c r="O23" s="317">
        <f>M23*A23</f>
        <v>0</v>
      </c>
      <c r="P23" s="318"/>
    </row>
    <row r="24" spans="1:18" ht="18.75" customHeight="1" x14ac:dyDescent="0.25">
      <c r="A24" s="171" t="s">
        <v>44</v>
      </c>
      <c r="B24" s="412" t="s">
        <v>91</v>
      </c>
      <c r="C24" s="413"/>
      <c r="D24" s="413"/>
      <c r="E24" s="413"/>
      <c r="F24" s="413"/>
      <c r="G24" s="413"/>
      <c r="H24" s="413"/>
      <c r="I24" s="413"/>
      <c r="J24" s="413"/>
      <c r="K24" s="413"/>
      <c r="L24" s="352"/>
      <c r="M24" s="351" t="s">
        <v>43</v>
      </c>
      <c r="N24" s="352"/>
      <c r="O24" s="353"/>
      <c r="P24" s="354"/>
    </row>
    <row r="25" spans="1:18" s="45" customFormat="1" ht="18.75" customHeight="1" x14ac:dyDescent="0.3">
      <c r="A25" s="110"/>
      <c r="B25" s="310" t="s">
        <v>73</v>
      </c>
      <c r="C25" s="311"/>
      <c r="D25" s="311"/>
      <c r="E25" s="312"/>
      <c r="F25" s="345" t="s">
        <v>74</v>
      </c>
      <c r="G25" s="346"/>
      <c r="H25" s="346"/>
      <c r="I25" s="346"/>
      <c r="J25" s="346"/>
      <c r="K25" s="346"/>
      <c r="L25" s="347"/>
      <c r="M25" s="315">
        <v>14450</v>
      </c>
      <c r="N25" s="316"/>
      <c r="O25" s="317">
        <f>M25*A25</f>
        <v>0</v>
      </c>
      <c r="P25" s="318"/>
    </row>
    <row r="26" spans="1:18" s="45" customFormat="1" ht="18.75" customHeight="1" thickBot="1" x14ac:dyDescent="0.35">
      <c r="A26" s="420" t="s">
        <v>123</v>
      </c>
      <c r="B26" s="421"/>
      <c r="C26" s="421"/>
      <c r="D26" s="421"/>
      <c r="E26" s="421"/>
      <c r="F26" s="421"/>
      <c r="G26" s="422"/>
      <c r="H26" s="207" t="s">
        <v>124</v>
      </c>
      <c r="I26" s="201" t="s">
        <v>125</v>
      </c>
      <c r="J26" s="202" t="s">
        <v>126</v>
      </c>
      <c r="K26" s="423"/>
      <c r="L26" s="424"/>
      <c r="M26" s="424"/>
      <c r="N26" s="424"/>
      <c r="O26" s="424"/>
      <c r="P26" s="425"/>
    </row>
    <row r="27" spans="1:18" s="45" customFormat="1" ht="18.75" customHeight="1" x14ac:dyDescent="0.3">
      <c r="A27" s="136" t="s">
        <v>44</v>
      </c>
      <c r="B27" s="348" t="s">
        <v>98</v>
      </c>
      <c r="C27" s="349"/>
      <c r="D27" s="349"/>
      <c r="E27" s="349"/>
      <c r="F27" s="349"/>
      <c r="G27" s="349"/>
      <c r="H27" s="349"/>
      <c r="I27" s="349"/>
      <c r="J27" s="349"/>
      <c r="K27" s="349"/>
      <c r="L27" s="350"/>
      <c r="M27" s="351" t="s">
        <v>43</v>
      </c>
      <c r="N27" s="352"/>
      <c r="O27" s="353"/>
      <c r="P27" s="354"/>
    </row>
    <row r="28" spans="1:18" ht="18.75" customHeight="1" x14ac:dyDescent="0.25">
      <c r="A28" s="135"/>
      <c r="B28" s="430" t="s">
        <v>154</v>
      </c>
      <c r="C28" s="431"/>
      <c r="D28" s="431"/>
      <c r="E28" s="432"/>
      <c r="F28" s="345" t="s">
        <v>93</v>
      </c>
      <c r="G28" s="426"/>
      <c r="H28" s="426"/>
      <c r="I28" s="426"/>
      <c r="J28" s="426"/>
      <c r="K28" s="426"/>
      <c r="L28" s="427"/>
      <c r="M28" s="433" t="s">
        <v>12</v>
      </c>
      <c r="N28" s="434"/>
      <c r="O28" s="435"/>
      <c r="P28" s="436"/>
    </row>
    <row r="29" spans="1:18" ht="18.75" customHeight="1" x14ac:dyDescent="0.25">
      <c r="A29" s="135"/>
      <c r="B29" s="430" t="s">
        <v>155</v>
      </c>
      <c r="C29" s="437"/>
      <c r="D29" s="437"/>
      <c r="E29" s="438"/>
      <c r="F29" s="345" t="s">
        <v>94</v>
      </c>
      <c r="G29" s="426"/>
      <c r="H29" s="426"/>
      <c r="I29" s="426"/>
      <c r="J29" s="426"/>
      <c r="K29" s="426"/>
      <c r="L29" s="427"/>
      <c r="M29" s="439">
        <v>850</v>
      </c>
      <c r="N29" s="440"/>
      <c r="O29" s="317">
        <f>M29*A29</f>
        <v>0</v>
      </c>
      <c r="P29" s="318"/>
    </row>
    <row r="30" spans="1:18" ht="18.75" customHeight="1" x14ac:dyDescent="0.25">
      <c r="A30" s="58"/>
      <c r="B30" s="310" t="s">
        <v>156</v>
      </c>
      <c r="C30" s="311"/>
      <c r="D30" s="311"/>
      <c r="E30" s="312"/>
      <c r="F30" s="345" t="s">
        <v>95</v>
      </c>
      <c r="G30" s="426"/>
      <c r="H30" s="426"/>
      <c r="I30" s="426"/>
      <c r="J30" s="426"/>
      <c r="K30" s="426"/>
      <c r="L30" s="427"/>
      <c r="M30" s="428">
        <v>775</v>
      </c>
      <c r="N30" s="429"/>
      <c r="O30" s="317">
        <f>M30*A30</f>
        <v>0</v>
      </c>
      <c r="P30" s="318"/>
    </row>
    <row r="31" spans="1:18" ht="18.75" customHeight="1" thickBot="1" x14ac:dyDescent="0.3">
      <c r="A31" s="169"/>
      <c r="B31" s="430">
        <v>28431</v>
      </c>
      <c r="C31" s="437"/>
      <c r="D31" s="437"/>
      <c r="E31" s="438"/>
      <c r="F31" s="345" t="s">
        <v>204</v>
      </c>
      <c r="G31" s="346"/>
      <c r="H31" s="346"/>
      <c r="I31" s="346"/>
      <c r="J31" s="346"/>
      <c r="K31" s="346"/>
      <c r="L31" s="347"/>
      <c r="M31" s="562">
        <f>775+895</f>
        <v>1670</v>
      </c>
      <c r="N31" s="563"/>
      <c r="O31" s="317">
        <f>M31*A31</f>
        <v>0</v>
      </c>
      <c r="P31" s="318"/>
    </row>
    <row r="32" spans="1:18" ht="18.75" customHeight="1" x14ac:dyDescent="0.25">
      <c r="A32" s="172" t="s">
        <v>44</v>
      </c>
      <c r="B32" s="348" t="s">
        <v>119</v>
      </c>
      <c r="C32" s="349"/>
      <c r="D32" s="349"/>
      <c r="E32" s="349"/>
      <c r="F32" s="349"/>
      <c r="G32" s="349"/>
      <c r="H32" s="349"/>
      <c r="I32" s="349"/>
      <c r="J32" s="349"/>
      <c r="K32" s="349"/>
      <c r="L32" s="350"/>
      <c r="M32" s="351"/>
      <c r="N32" s="352"/>
      <c r="O32" s="353"/>
      <c r="P32" s="354"/>
    </row>
    <row r="33" spans="1:17" ht="18.75" customHeight="1" x14ac:dyDescent="0.25">
      <c r="A33" s="58"/>
      <c r="B33" s="310" t="s">
        <v>156</v>
      </c>
      <c r="C33" s="311"/>
      <c r="D33" s="311"/>
      <c r="E33" s="312"/>
      <c r="F33" s="345" t="s">
        <v>95</v>
      </c>
      <c r="G33" s="426"/>
      <c r="H33" s="426"/>
      <c r="I33" s="426"/>
      <c r="J33" s="426"/>
      <c r="K33" s="426"/>
      <c r="L33" s="427"/>
      <c r="M33" s="457" t="s">
        <v>12</v>
      </c>
      <c r="N33" s="316"/>
      <c r="O33" s="416"/>
      <c r="P33" s="417"/>
    </row>
    <row r="34" spans="1:17" ht="18.75" customHeight="1" x14ac:dyDescent="0.25">
      <c r="A34" s="58"/>
      <c r="B34" s="310" t="s">
        <v>157</v>
      </c>
      <c r="C34" s="311"/>
      <c r="D34" s="311"/>
      <c r="E34" s="312"/>
      <c r="F34" s="345" t="s">
        <v>200</v>
      </c>
      <c r="G34" s="426"/>
      <c r="H34" s="426"/>
      <c r="I34" s="426"/>
      <c r="J34" s="426"/>
      <c r="K34" s="426"/>
      <c r="L34" s="427"/>
      <c r="M34" s="538">
        <v>995</v>
      </c>
      <c r="N34" s="539"/>
      <c r="O34" s="317">
        <f t="shared" ref="O34:O39" si="1">M34*A34</f>
        <v>0</v>
      </c>
      <c r="P34" s="318"/>
    </row>
    <row r="35" spans="1:17" ht="18.75" customHeight="1" x14ac:dyDescent="0.25">
      <c r="A35" s="120"/>
      <c r="B35" s="430">
        <v>28431</v>
      </c>
      <c r="C35" s="437"/>
      <c r="D35" s="437"/>
      <c r="E35" s="438"/>
      <c r="F35" s="345" t="s">
        <v>204</v>
      </c>
      <c r="G35" s="346"/>
      <c r="H35" s="346"/>
      <c r="I35" s="346"/>
      <c r="J35" s="346"/>
      <c r="K35" s="346"/>
      <c r="L35" s="347"/>
      <c r="M35" s="562">
        <v>895</v>
      </c>
      <c r="N35" s="563"/>
      <c r="O35" s="459">
        <f t="shared" si="1"/>
        <v>0</v>
      </c>
      <c r="P35" s="460"/>
    </row>
    <row r="36" spans="1:17" ht="18.75" customHeight="1" x14ac:dyDescent="0.25">
      <c r="A36" s="120"/>
      <c r="B36" s="430">
        <v>28440</v>
      </c>
      <c r="C36" s="437"/>
      <c r="D36" s="437"/>
      <c r="E36" s="438"/>
      <c r="F36" s="345" t="s">
        <v>205</v>
      </c>
      <c r="G36" s="346"/>
      <c r="H36" s="346"/>
      <c r="I36" s="346"/>
      <c r="J36" s="346"/>
      <c r="K36" s="346"/>
      <c r="L36" s="347"/>
      <c r="M36" s="562">
        <v>1495</v>
      </c>
      <c r="N36" s="563"/>
      <c r="O36" s="459">
        <f t="shared" si="1"/>
        <v>0</v>
      </c>
      <c r="P36" s="460"/>
    </row>
    <row r="37" spans="1:17" ht="18.75" customHeight="1" x14ac:dyDescent="0.25">
      <c r="A37" s="226"/>
      <c r="B37" s="310" t="s">
        <v>155</v>
      </c>
      <c r="C37" s="311"/>
      <c r="D37" s="311"/>
      <c r="E37" s="312"/>
      <c r="F37" s="345" t="s">
        <v>94</v>
      </c>
      <c r="G37" s="426"/>
      <c r="H37" s="426"/>
      <c r="I37" s="426"/>
      <c r="J37" s="426"/>
      <c r="K37" s="426"/>
      <c r="L37" s="427"/>
      <c r="M37" s="538">
        <v>295</v>
      </c>
      <c r="N37" s="539"/>
      <c r="O37" s="317">
        <f t="shared" si="1"/>
        <v>0</v>
      </c>
      <c r="P37" s="318"/>
    </row>
    <row r="38" spans="1:17" ht="18.75" customHeight="1" x14ac:dyDescent="0.25">
      <c r="A38" s="242"/>
      <c r="B38" s="310" t="s">
        <v>230</v>
      </c>
      <c r="C38" s="311"/>
      <c r="D38" s="311"/>
      <c r="E38" s="312"/>
      <c r="F38" s="345" t="s">
        <v>169</v>
      </c>
      <c r="G38" s="346"/>
      <c r="H38" s="346"/>
      <c r="I38" s="346"/>
      <c r="J38" s="346"/>
      <c r="K38" s="346"/>
      <c r="L38" s="347"/>
      <c r="M38" s="538">
        <v>1995</v>
      </c>
      <c r="N38" s="539"/>
      <c r="O38" s="317">
        <f t="shared" si="1"/>
        <v>0</v>
      </c>
      <c r="P38" s="318"/>
      <c r="Q38" s="243"/>
    </row>
    <row r="39" spans="1:17" ht="18.75" customHeight="1" thickBot="1" x14ac:dyDescent="0.3">
      <c r="A39" s="242"/>
      <c r="B39" s="310" t="s">
        <v>170</v>
      </c>
      <c r="C39" s="311"/>
      <c r="D39" s="311"/>
      <c r="E39" s="312"/>
      <c r="F39" s="345" t="s">
        <v>201</v>
      </c>
      <c r="G39" s="346"/>
      <c r="H39" s="346"/>
      <c r="I39" s="346"/>
      <c r="J39" s="346"/>
      <c r="K39" s="346"/>
      <c r="L39" s="347"/>
      <c r="M39" s="538">
        <v>2695</v>
      </c>
      <c r="N39" s="539"/>
      <c r="O39" s="317">
        <f t="shared" si="1"/>
        <v>0</v>
      </c>
      <c r="P39" s="318"/>
      <c r="Q39" s="243"/>
    </row>
    <row r="40" spans="1:17" ht="18.75" customHeight="1" x14ac:dyDescent="0.25">
      <c r="A40" s="172" t="s">
        <v>44</v>
      </c>
      <c r="B40" s="348" t="s">
        <v>217</v>
      </c>
      <c r="C40" s="349"/>
      <c r="D40" s="349"/>
      <c r="E40" s="349"/>
      <c r="F40" s="349"/>
      <c r="G40" s="349"/>
      <c r="H40" s="349"/>
      <c r="I40" s="349"/>
      <c r="J40" s="349"/>
      <c r="K40" s="349"/>
      <c r="L40" s="350"/>
      <c r="M40" s="351" t="s">
        <v>43</v>
      </c>
      <c r="N40" s="352"/>
      <c r="O40" s="137"/>
      <c r="P40" s="138"/>
    </row>
    <row r="41" spans="1:17" ht="18.75" customHeight="1" x14ac:dyDescent="0.25">
      <c r="A41" s="135"/>
      <c r="B41" s="430" t="s">
        <v>99</v>
      </c>
      <c r="C41" s="431"/>
      <c r="D41" s="431"/>
      <c r="E41" s="432"/>
      <c r="F41" s="543" t="s">
        <v>90</v>
      </c>
      <c r="G41" s="544"/>
      <c r="H41" s="544"/>
      <c r="I41" s="544"/>
      <c r="J41" s="544"/>
      <c r="K41" s="544"/>
      <c r="L41" s="545"/>
      <c r="M41" s="457" t="s">
        <v>20</v>
      </c>
      <c r="N41" s="458"/>
      <c r="O41" s="194"/>
      <c r="P41" s="195"/>
    </row>
    <row r="42" spans="1:17" ht="18.75" customHeight="1" thickBot="1" x14ac:dyDescent="0.3">
      <c r="A42" s="48"/>
      <c r="B42" s="430" t="s">
        <v>100</v>
      </c>
      <c r="C42" s="431"/>
      <c r="D42" s="431"/>
      <c r="E42" s="432"/>
      <c r="F42" s="546" t="s">
        <v>103</v>
      </c>
      <c r="G42" s="547"/>
      <c r="H42" s="547"/>
      <c r="I42" s="547"/>
      <c r="J42" s="547"/>
      <c r="K42" s="547"/>
      <c r="L42" s="548"/>
      <c r="M42" s="549">
        <v>1095</v>
      </c>
      <c r="N42" s="550"/>
      <c r="O42" s="317">
        <f>M42*A42</f>
        <v>0</v>
      </c>
      <c r="P42" s="318"/>
    </row>
    <row r="43" spans="1:17" ht="18.75" customHeight="1" x14ac:dyDescent="0.25">
      <c r="A43" s="172" t="s">
        <v>44</v>
      </c>
      <c r="B43" s="348" t="s">
        <v>107</v>
      </c>
      <c r="C43" s="349"/>
      <c r="D43" s="349"/>
      <c r="E43" s="349"/>
      <c r="F43" s="349"/>
      <c r="G43" s="349"/>
      <c r="H43" s="349"/>
      <c r="I43" s="349"/>
      <c r="J43" s="349"/>
      <c r="K43" s="349"/>
      <c r="L43" s="350"/>
      <c r="M43" s="351" t="s">
        <v>43</v>
      </c>
      <c r="N43" s="352"/>
      <c r="O43" s="353"/>
      <c r="P43" s="354"/>
    </row>
    <row r="44" spans="1:17" ht="18.75" customHeight="1" x14ac:dyDescent="0.25">
      <c r="A44" s="134"/>
      <c r="B44" s="310" t="s">
        <v>166</v>
      </c>
      <c r="C44" s="311"/>
      <c r="D44" s="311"/>
      <c r="E44" s="312"/>
      <c r="F44" s="345" t="s">
        <v>92</v>
      </c>
      <c r="G44" s="346"/>
      <c r="H44" s="346"/>
      <c r="I44" s="346"/>
      <c r="J44" s="346"/>
      <c r="K44" s="346"/>
      <c r="L44" s="347"/>
      <c r="M44" s="540">
        <v>295</v>
      </c>
      <c r="N44" s="541"/>
      <c r="O44" s="317">
        <f>M44*A44</f>
        <v>0</v>
      </c>
      <c r="P44" s="318"/>
    </row>
    <row r="45" spans="1:17" ht="18.75" customHeight="1" thickBot="1" x14ac:dyDescent="0.3">
      <c r="A45" s="48"/>
      <c r="B45" s="553" t="s">
        <v>102</v>
      </c>
      <c r="C45" s="554"/>
      <c r="D45" s="554"/>
      <c r="E45" s="555"/>
      <c r="F45" s="334" t="s">
        <v>97</v>
      </c>
      <c r="G45" s="335"/>
      <c r="H45" s="335"/>
      <c r="I45" s="335"/>
      <c r="J45" s="335"/>
      <c r="K45" s="335"/>
      <c r="L45" s="336"/>
      <c r="M45" s="556">
        <v>1895</v>
      </c>
      <c r="N45" s="557"/>
      <c r="O45" s="317">
        <f>M45*A45</f>
        <v>0</v>
      </c>
      <c r="P45" s="318"/>
    </row>
    <row r="46" spans="1:17" ht="18.75" customHeight="1" x14ac:dyDescent="0.25">
      <c r="A46" s="542" t="s">
        <v>191</v>
      </c>
      <c r="B46" s="451"/>
      <c r="C46" s="451"/>
      <c r="D46" s="451"/>
      <c r="E46" s="451"/>
      <c r="F46" s="451"/>
      <c r="G46" s="451"/>
      <c r="H46" s="451"/>
      <c r="I46" s="451"/>
      <c r="J46" s="451"/>
      <c r="K46" s="451"/>
      <c r="L46" s="451"/>
      <c r="M46" s="366"/>
      <c r="N46" s="413"/>
      <c r="O46" s="551"/>
      <c r="P46" s="354"/>
    </row>
    <row r="47" spans="1:17" ht="18.75" customHeight="1" x14ac:dyDescent="0.25">
      <c r="A47" s="256" t="s">
        <v>190</v>
      </c>
      <c r="B47" s="443" t="s">
        <v>182</v>
      </c>
      <c r="C47" s="444"/>
      <c r="D47" s="444"/>
      <c r="E47" s="445"/>
      <c r="F47" s="276" t="s">
        <v>190</v>
      </c>
      <c r="G47" s="446" t="s">
        <v>218</v>
      </c>
      <c r="H47" s="447"/>
      <c r="I47" s="277" t="s">
        <v>190</v>
      </c>
      <c r="J47" s="446" t="s">
        <v>189</v>
      </c>
      <c r="K47" s="537"/>
      <c r="L47" s="277" t="s">
        <v>190</v>
      </c>
      <c r="M47" s="446" t="s">
        <v>219</v>
      </c>
      <c r="N47" s="537"/>
      <c r="O47" s="255"/>
      <c r="P47" s="249"/>
    </row>
    <row r="48" spans="1:17" ht="18.75" customHeight="1" x14ac:dyDescent="0.25">
      <c r="A48" s="120"/>
      <c r="B48" s="310" t="s">
        <v>183</v>
      </c>
      <c r="C48" s="312"/>
      <c r="D48" s="558" t="s">
        <v>185</v>
      </c>
      <c r="E48" s="559"/>
      <c r="F48" s="278"/>
      <c r="G48" s="250" t="s">
        <v>186</v>
      </c>
      <c r="H48" s="254" t="s">
        <v>185</v>
      </c>
      <c r="I48" s="279"/>
      <c r="J48" s="252" t="s">
        <v>184</v>
      </c>
      <c r="K48" s="254" t="s">
        <v>185</v>
      </c>
      <c r="L48" s="279"/>
      <c r="M48" s="252" t="s">
        <v>187</v>
      </c>
      <c r="N48" s="254" t="s">
        <v>185</v>
      </c>
      <c r="O48" s="317"/>
      <c r="P48" s="318"/>
    </row>
    <row r="49" spans="1:17" ht="18.75" customHeight="1" x14ac:dyDescent="0.25">
      <c r="A49" s="120"/>
      <c r="B49" s="310" t="s">
        <v>184</v>
      </c>
      <c r="C49" s="312"/>
      <c r="D49" s="560">
        <v>1300</v>
      </c>
      <c r="E49" s="561"/>
      <c r="F49" s="278"/>
      <c r="G49" s="250" t="s">
        <v>187</v>
      </c>
      <c r="H49" s="253">
        <v>1300</v>
      </c>
      <c r="I49" s="279"/>
      <c r="J49" s="251" t="s">
        <v>187</v>
      </c>
      <c r="K49" s="253">
        <v>650</v>
      </c>
      <c r="L49" s="279"/>
      <c r="M49" s="251" t="s">
        <v>188</v>
      </c>
      <c r="N49" s="253">
        <v>1300</v>
      </c>
      <c r="O49" s="317">
        <f>(A49*D49)+(F49*H49)+(I49*K49)+(L49*N49)</f>
        <v>0</v>
      </c>
      <c r="P49" s="318"/>
    </row>
    <row r="50" spans="1:17" ht="18.75" customHeight="1" thickBot="1" x14ac:dyDescent="0.3">
      <c r="A50" s="257"/>
      <c r="B50" s="258"/>
      <c r="C50" s="259"/>
      <c r="D50" s="259"/>
      <c r="E50" s="280"/>
      <c r="F50" s="281"/>
      <c r="G50" s="282" t="s">
        <v>188</v>
      </c>
      <c r="H50" s="283">
        <v>2600</v>
      </c>
      <c r="I50" s="284"/>
      <c r="J50" s="285" t="s">
        <v>188</v>
      </c>
      <c r="K50" s="283">
        <v>1950</v>
      </c>
      <c r="L50" s="257"/>
      <c r="M50" s="258"/>
      <c r="N50" s="259"/>
      <c r="O50" s="552">
        <f>(F50*H50)+(I50*K50)</f>
        <v>0</v>
      </c>
      <c r="P50" s="344"/>
      <c r="Q50" s="96"/>
    </row>
    <row r="51" spans="1:17" ht="30.6" customHeight="1" x14ac:dyDescent="0.25">
      <c r="A51" s="171" t="s">
        <v>44</v>
      </c>
      <c r="B51" s="348" t="s">
        <v>193</v>
      </c>
      <c r="C51" s="349"/>
      <c r="D51" s="349"/>
      <c r="E51" s="349"/>
      <c r="F51" s="349"/>
      <c r="G51" s="349"/>
      <c r="H51" s="349"/>
      <c r="I51" s="349"/>
      <c r="J51" s="349"/>
      <c r="K51" s="349"/>
      <c r="L51" s="350"/>
      <c r="M51" s="262" t="s">
        <v>43</v>
      </c>
      <c r="N51" s="263"/>
      <c r="O51" s="353"/>
      <c r="P51" s="354"/>
    </row>
    <row r="52" spans="1:17" ht="18.75" customHeight="1" x14ac:dyDescent="0.25">
      <c r="A52" s="264"/>
      <c r="B52" s="357">
        <v>520090</v>
      </c>
      <c r="C52" s="453"/>
      <c r="D52" s="453"/>
      <c r="E52" s="454"/>
      <c r="F52" s="345" t="s">
        <v>194</v>
      </c>
      <c r="G52" s="455"/>
      <c r="H52" s="455"/>
      <c r="I52" s="455"/>
      <c r="J52" s="455"/>
      <c r="K52" s="455"/>
      <c r="L52" s="456"/>
      <c r="M52" s="457" t="s">
        <v>12</v>
      </c>
      <c r="N52" s="458"/>
      <c r="O52" s="459" t="s">
        <v>20</v>
      </c>
      <c r="P52" s="460"/>
    </row>
    <row r="53" spans="1:17" ht="18.75" customHeight="1" x14ac:dyDescent="0.25">
      <c r="A53" s="264"/>
      <c r="B53" s="357">
        <v>520086</v>
      </c>
      <c r="C53" s="453"/>
      <c r="D53" s="453"/>
      <c r="E53" s="454"/>
      <c r="F53" s="345" t="s">
        <v>195</v>
      </c>
      <c r="G53" s="455"/>
      <c r="H53" s="455"/>
      <c r="I53" s="455"/>
      <c r="J53" s="455"/>
      <c r="K53" s="455"/>
      <c r="L53" s="456"/>
      <c r="M53" s="457" t="s">
        <v>12</v>
      </c>
      <c r="N53" s="458"/>
      <c r="O53" s="459" t="s">
        <v>20</v>
      </c>
      <c r="P53" s="460"/>
    </row>
    <row r="54" spans="1:17" ht="18.75" customHeight="1" x14ac:dyDescent="0.25">
      <c r="A54" s="264"/>
      <c r="B54" s="357">
        <v>520103</v>
      </c>
      <c r="C54" s="453"/>
      <c r="D54" s="453"/>
      <c r="E54" s="454"/>
      <c r="F54" s="345" t="s">
        <v>196</v>
      </c>
      <c r="G54" s="455"/>
      <c r="H54" s="455"/>
      <c r="I54" s="455"/>
      <c r="J54" s="455"/>
      <c r="K54" s="455"/>
      <c r="L54" s="456"/>
      <c r="M54" s="457" t="s">
        <v>12</v>
      </c>
      <c r="N54" s="458"/>
      <c r="O54" s="459" t="s">
        <v>20</v>
      </c>
      <c r="P54" s="460"/>
    </row>
    <row r="55" spans="1:17" ht="18.75" customHeight="1" thickBot="1" x14ac:dyDescent="0.3">
      <c r="A55" s="48"/>
      <c r="B55" s="357">
        <v>520104</v>
      </c>
      <c r="C55" s="453"/>
      <c r="D55" s="453"/>
      <c r="E55" s="454"/>
      <c r="F55" s="345" t="s">
        <v>197</v>
      </c>
      <c r="G55" s="455"/>
      <c r="H55" s="455"/>
      <c r="I55" s="455"/>
      <c r="J55" s="455"/>
      <c r="K55" s="455"/>
      <c r="L55" s="456"/>
      <c r="M55" s="457" t="s">
        <v>12</v>
      </c>
      <c r="N55" s="458"/>
      <c r="O55" s="459" t="s">
        <v>20</v>
      </c>
      <c r="P55" s="460"/>
    </row>
    <row r="56" spans="1:17" s="45" customFormat="1" ht="18.75" customHeight="1" x14ac:dyDescent="0.3">
      <c r="A56" s="171" t="s">
        <v>44</v>
      </c>
      <c r="B56" s="450" t="s">
        <v>45</v>
      </c>
      <c r="C56" s="451"/>
      <c r="D56" s="451"/>
      <c r="E56" s="451"/>
      <c r="F56" s="451"/>
      <c r="G56" s="451"/>
      <c r="H56" s="451"/>
      <c r="I56" s="451"/>
      <c r="J56" s="451"/>
      <c r="K56" s="451"/>
      <c r="L56" s="452"/>
      <c r="M56" s="448" t="s">
        <v>43</v>
      </c>
      <c r="N56" s="449"/>
      <c r="O56" s="353"/>
      <c r="P56" s="354"/>
    </row>
    <row r="57" spans="1:17" ht="18.75" customHeight="1" x14ac:dyDescent="0.25">
      <c r="A57" s="58"/>
      <c r="B57" s="310" t="s">
        <v>121</v>
      </c>
      <c r="C57" s="311"/>
      <c r="D57" s="311"/>
      <c r="E57" s="312"/>
      <c r="F57" s="345" t="s">
        <v>159</v>
      </c>
      <c r="G57" s="346"/>
      <c r="H57" s="346"/>
      <c r="I57" s="346"/>
      <c r="J57" s="346"/>
      <c r="K57" s="346"/>
      <c r="L57" s="347"/>
      <c r="M57" s="441">
        <v>16250</v>
      </c>
      <c r="N57" s="442"/>
      <c r="O57" s="317">
        <f t="shared" ref="O57:O64" si="2">M57*A57</f>
        <v>0</v>
      </c>
      <c r="P57" s="318"/>
    </row>
    <row r="58" spans="1:17" ht="32.4" customHeight="1" x14ac:dyDescent="0.25">
      <c r="A58" s="58"/>
      <c r="B58" s="357" t="s">
        <v>212</v>
      </c>
      <c r="C58" s="453"/>
      <c r="D58" s="453"/>
      <c r="E58" s="454"/>
      <c r="F58" s="310" t="s">
        <v>224</v>
      </c>
      <c r="G58" s="477"/>
      <c r="H58" s="477"/>
      <c r="I58" s="477"/>
      <c r="J58" s="477"/>
      <c r="K58" s="477"/>
      <c r="L58" s="478"/>
      <c r="M58" s="479">
        <v>2450</v>
      </c>
      <c r="N58" s="480"/>
      <c r="O58" s="317">
        <f t="shared" si="2"/>
        <v>0</v>
      </c>
      <c r="P58" s="318"/>
    </row>
    <row r="59" spans="1:17" ht="16.5" customHeight="1" x14ac:dyDescent="0.25">
      <c r="A59" s="58"/>
      <c r="B59" s="310">
        <v>28959</v>
      </c>
      <c r="C59" s="477"/>
      <c r="D59" s="477"/>
      <c r="E59" s="478"/>
      <c r="F59" s="345" t="s">
        <v>198</v>
      </c>
      <c r="G59" s="455"/>
      <c r="H59" s="455"/>
      <c r="I59" s="455"/>
      <c r="J59" s="455"/>
      <c r="K59" s="455"/>
      <c r="L59" s="456"/>
      <c r="M59" s="479">
        <v>895</v>
      </c>
      <c r="N59" s="480"/>
      <c r="O59" s="317">
        <f t="shared" si="2"/>
        <v>0</v>
      </c>
      <c r="P59" s="318"/>
    </row>
    <row r="60" spans="1:17" ht="16.5" customHeight="1" x14ac:dyDescent="0.25">
      <c r="A60" s="58"/>
      <c r="B60" s="461">
        <v>632134</v>
      </c>
      <c r="C60" s="462"/>
      <c r="D60" s="462"/>
      <c r="E60" s="463"/>
      <c r="F60" s="464" t="s">
        <v>199</v>
      </c>
      <c r="G60" s="465"/>
      <c r="H60" s="465"/>
      <c r="I60" s="465"/>
      <c r="J60" s="465"/>
      <c r="K60" s="465"/>
      <c r="L60" s="466"/>
      <c r="M60" s="467">
        <v>985</v>
      </c>
      <c r="N60" s="468"/>
      <c r="O60" s="317">
        <f t="shared" si="2"/>
        <v>0</v>
      </c>
      <c r="P60" s="318"/>
    </row>
    <row r="61" spans="1:17" ht="16.5" customHeight="1" x14ac:dyDescent="0.25">
      <c r="A61" s="58"/>
      <c r="B61" s="310" t="s">
        <v>31</v>
      </c>
      <c r="C61" s="311"/>
      <c r="D61" s="311"/>
      <c r="E61" s="312"/>
      <c r="F61" s="310" t="s">
        <v>21</v>
      </c>
      <c r="G61" s="313"/>
      <c r="H61" s="313"/>
      <c r="I61" s="313"/>
      <c r="J61" s="313"/>
      <c r="K61" s="313"/>
      <c r="L61" s="314"/>
      <c r="M61" s="315">
        <v>705</v>
      </c>
      <c r="N61" s="316"/>
      <c r="O61" s="317">
        <f>M61*A61</f>
        <v>0</v>
      </c>
      <c r="P61" s="318"/>
    </row>
    <row r="62" spans="1:17" ht="16.5" customHeight="1" x14ac:dyDescent="0.25">
      <c r="A62" s="58"/>
      <c r="B62" s="461"/>
      <c r="C62" s="462"/>
      <c r="D62" s="462"/>
      <c r="E62" s="463"/>
      <c r="F62" s="464"/>
      <c r="G62" s="465"/>
      <c r="H62" s="465"/>
      <c r="I62" s="465"/>
      <c r="J62" s="465"/>
      <c r="K62" s="465"/>
      <c r="L62" s="466"/>
      <c r="M62" s="467"/>
      <c r="N62" s="468"/>
      <c r="O62" s="317">
        <f t="shared" si="2"/>
        <v>0</v>
      </c>
      <c r="P62" s="318"/>
    </row>
    <row r="63" spans="1:17" ht="17.25" customHeight="1" x14ac:dyDescent="0.25">
      <c r="A63" s="58"/>
      <c r="B63" s="461"/>
      <c r="C63" s="462"/>
      <c r="D63" s="462"/>
      <c r="E63" s="463"/>
      <c r="F63" s="464"/>
      <c r="G63" s="465"/>
      <c r="H63" s="465"/>
      <c r="I63" s="465"/>
      <c r="J63" s="465"/>
      <c r="K63" s="465"/>
      <c r="L63" s="466"/>
      <c r="M63" s="467"/>
      <c r="N63" s="468"/>
      <c r="O63" s="317">
        <f t="shared" si="2"/>
        <v>0</v>
      </c>
      <c r="P63" s="318"/>
    </row>
    <row r="64" spans="1:17" ht="16.8" customHeight="1" thickBot="1" x14ac:dyDescent="0.3">
      <c r="A64" s="170"/>
      <c r="B64" s="469"/>
      <c r="C64" s="470"/>
      <c r="D64" s="470"/>
      <c r="E64" s="471"/>
      <c r="F64" s="472"/>
      <c r="G64" s="473"/>
      <c r="H64" s="473"/>
      <c r="I64" s="473"/>
      <c r="J64" s="473"/>
      <c r="K64" s="473"/>
      <c r="L64" s="474"/>
      <c r="M64" s="475"/>
      <c r="N64" s="476"/>
      <c r="O64" s="343">
        <f t="shared" si="2"/>
        <v>0</v>
      </c>
      <c r="P64" s="344"/>
    </row>
    <row r="65" spans="1:29" ht="4.8" customHeight="1" thickBot="1" x14ac:dyDescent="0.3">
      <c r="A65" s="121"/>
      <c r="B65" s="122"/>
      <c r="C65" s="69"/>
      <c r="D65" s="69"/>
      <c r="E65" s="69"/>
      <c r="F65" s="123"/>
      <c r="G65" s="51"/>
      <c r="H65" s="51"/>
      <c r="I65" s="51"/>
      <c r="J65" s="44"/>
      <c r="K65" s="44"/>
      <c r="L65" s="51"/>
      <c r="M65" s="52"/>
      <c r="N65" s="53"/>
      <c r="O65" s="54"/>
      <c r="P65" s="55"/>
    </row>
    <row r="66" spans="1:29" ht="19.5" customHeight="1" thickBot="1" x14ac:dyDescent="0.3">
      <c r="A66" s="515"/>
      <c r="B66" s="523" t="s">
        <v>76</v>
      </c>
      <c r="C66" s="523"/>
      <c r="D66" s="523"/>
      <c r="E66" s="213"/>
      <c r="F66" s="524" t="s">
        <v>136</v>
      </c>
      <c r="G66" s="523"/>
      <c r="H66" s="523"/>
      <c r="I66" s="523"/>
      <c r="J66" s="523"/>
      <c r="K66" s="525"/>
      <c r="L66" s="162" t="s">
        <v>14</v>
      </c>
      <c r="M66" s="162"/>
      <c r="N66" s="162"/>
      <c r="O66" s="517">
        <f>O9+SUM(O12:P64)</f>
        <v>0</v>
      </c>
      <c r="P66" s="518"/>
    </row>
    <row r="67" spans="1:29" ht="17.399999999999999" customHeight="1" x14ac:dyDescent="0.25">
      <c r="A67" s="515"/>
      <c r="B67" s="321" t="s">
        <v>133</v>
      </c>
      <c r="C67" s="322"/>
      <c r="D67" s="325"/>
      <c r="E67" s="214"/>
      <c r="F67" s="526" t="s">
        <v>135</v>
      </c>
      <c r="G67" s="327" t="s">
        <v>127</v>
      </c>
      <c r="H67" s="329"/>
      <c r="I67" s="530" t="s">
        <v>134</v>
      </c>
      <c r="J67" s="327" t="s">
        <v>127</v>
      </c>
      <c r="K67" s="329"/>
      <c r="L67" s="163" t="s">
        <v>46</v>
      </c>
      <c r="M67" s="163"/>
      <c r="N67" s="163"/>
      <c r="O67" s="319">
        <f>Options!O38</f>
        <v>0</v>
      </c>
      <c r="P67" s="320"/>
    </row>
    <row r="68" spans="1:29" ht="17.399999999999999" customHeight="1" x14ac:dyDescent="0.25">
      <c r="A68" s="515"/>
      <c r="B68" s="323"/>
      <c r="C68" s="324"/>
      <c r="D68" s="326"/>
      <c r="E68" s="214"/>
      <c r="F68" s="527"/>
      <c r="G68" s="328"/>
      <c r="H68" s="330"/>
      <c r="I68" s="531"/>
      <c r="J68" s="328"/>
      <c r="K68" s="330"/>
      <c r="L68" s="163" t="s">
        <v>241</v>
      </c>
      <c r="M68" s="163"/>
      <c r="N68" s="163"/>
      <c r="O68" s="319">
        <f>O67+O66</f>
        <v>0</v>
      </c>
      <c r="P68" s="320"/>
    </row>
    <row r="69" spans="1:29" ht="16.95" customHeight="1" x14ac:dyDescent="0.25">
      <c r="A69" s="515"/>
      <c r="B69" s="519" t="s">
        <v>132</v>
      </c>
      <c r="C69" s="520"/>
      <c r="D69" s="245"/>
      <c r="E69" s="209"/>
      <c r="F69" s="528"/>
      <c r="G69" s="217" t="s">
        <v>128</v>
      </c>
      <c r="H69" s="215"/>
      <c r="I69" s="531"/>
      <c r="J69" s="211" t="s">
        <v>128</v>
      </c>
      <c r="K69" s="219"/>
      <c r="L69" s="163" t="s">
        <v>23</v>
      </c>
      <c r="M69" s="164"/>
      <c r="N69" s="165"/>
      <c r="O69" s="510">
        <f>SUM(O66+O67)*N69</f>
        <v>0</v>
      </c>
      <c r="P69" s="511"/>
      <c r="Y69" s="113"/>
      <c r="Z69" s="113"/>
      <c r="AA69" s="113"/>
      <c r="AB69" s="113"/>
      <c r="AC69" s="113"/>
    </row>
    <row r="70" spans="1:29" ht="16.95" customHeight="1" thickBot="1" x14ac:dyDescent="0.3">
      <c r="A70" s="515"/>
      <c r="B70" s="521" t="s">
        <v>53</v>
      </c>
      <c r="C70" s="522"/>
      <c r="D70" s="246"/>
      <c r="E70" s="209"/>
      <c r="F70" s="528"/>
      <c r="G70" s="218" t="s">
        <v>129</v>
      </c>
      <c r="H70" s="287"/>
      <c r="I70" s="531"/>
      <c r="J70" s="216" t="s">
        <v>129</v>
      </c>
      <c r="K70" s="288"/>
      <c r="L70" s="163" t="s">
        <v>23</v>
      </c>
      <c r="M70" s="164"/>
      <c r="N70" s="165"/>
      <c r="O70" s="510">
        <f>SUM(O66+O67-O69)*N70</f>
        <v>0</v>
      </c>
      <c r="P70" s="511"/>
      <c r="Y70" s="113"/>
      <c r="Z70" s="113"/>
      <c r="AA70" s="113"/>
      <c r="AB70" s="113"/>
      <c r="AC70" s="113"/>
    </row>
    <row r="71" spans="1:29" ht="16.95" customHeight="1" thickBot="1" x14ac:dyDescent="0.3">
      <c r="A71" s="516"/>
      <c r="B71" s="212"/>
      <c r="C71" s="210"/>
      <c r="D71" s="212"/>
      <c r="E71" s="210"/>
      <c r="F71" s="528"/>
      <c r="G71" s="218" t="s">
        <v>130</v>
      </c>
      <c r="H71" s="215"/>
      <c r="I71" s="531"/>
      <c r="J71" s="216" t="s">
        <v>130</v>
      </c>
      <c r="K71" s="219"/>
      <c r="L71" s="163" t="s">
        <v>122</v>
      </c>
      <c r="M71" s="164"/>
      <c r="N71" s="165"/>
      <c r="O71" s="510">
        <f>SUM(O66+O67-O69-O70)*N71</f>
        <v>0</v>
      </c>
      <c r="P71" s="511"/>
      <c r="Y71" s="114"/>
      <c r="Z71" s="114"/>
      <c r="AA71" s="114"/>
      <c r="AB71" s="114"/>
      <c r="AC71" s="114"/>
    </row>
    <row r="72" spans="1:29" s="47" customFormat="1" ht="21" customHeight="1" thickBot="1" x14ac:dyDescent="0.3">
      <c r="A72" s="512" t="s">
        <v>145</v>
      </c>
      <c r="B72" s="513"/>
      <c r="C72" s="513"/>
      <c r="D72" s="514"/>
      <c r="E72" s="198"/>
      <c r="F72" s="529"/>
      <c r="G72" s="222" t="s">
        <v>126</v>
      </c>
      <c r="H72" s="220"/>
      <c r="I72" s="532"/>
      <c r="J72" s="223" t="s">
        <v>126</v>
      </c>
      <c r="K72" s="221"/>
      <c r="L72" s="533" t="s">
        <v>22</v>
      </c>
      <c r="M72" s="534"/>
      <c r="N72" s="534"/>
      <c r="O72" s="535"/>
      <c r="P72" s="536"/>
      <c r="Y72" s="114"/>
      <c r="Z72" s="114"/>
      <c r="AA72" s="114"/>
      <c r="AB72" s="114"/>
      <c r="AC72" s="114"/>
    </row>
    <row r="73" spans="1:29" ht="27.6" customHeight="1" thickBot="1" x14ac:dyDescent="0.3">
      <c r="A73" s="238" t="s">
        <v>146</v>
      </c>
      <c r="B73" s="244"/>
      <c r="C73" s="239" t="s">
        <v>147</v>
      </c>
      <c r="D73" s="247"/>
      <c r="G73" s="56"/>
      <c r="H73" s="57"/>
      <c r="I73" s="289"/>
      <c r="J73" s="289"/>
      <c r="N73" s="290"/>
      <c r="O73" s="290"/>
      <c r="P73" s="291"/>
      <c r="Q73" s="96"/>
    </row>
    <row r="74" spans="1:29" ht="4.2" customHeight="1" thickBot="1" x14ac:dyDescent="0.3">
      <c r="A74" s="97"/>
      <c r="B74" s="49"/>
      <c r="C74" s="49"/>
      <c r="D74" s="49"/>
      <c r="E74" s="49"/>
      <c r="F74" s="49"/>
      <c r="G74" s="50"/>
      <c r="H74" s="50"/>
      <c r="I74" s="50"/>
      <c r="J74" s="50"/>
      <c r="K74" s="50"/>
      <c r="L74" s="50"/>
      <c r="M74" s="228"/>
      <c r="N74" s="229"/>
      <c r="O74" s="230"/>
      <c r="P74" s="231"/>
    </row>
    <row r="75" spans="1:29" ht="28.95" customHeight="1" x14ac:dyDescent="0.25">
      <c r="A75" s="507" t="s">
        <v>144</v>
      </c>
      <c r="B75" s="508"/>
      <c r="C75" s="508"/>
      <c r="D75" s="508"/>
      <c r="E75" s="508"/>
      <c r="F75" s="508"/>
      <c r="G75" s="508"/>
      <c r="H75" s="508"/>
      <c r="I75" s="508"/>
      <c r="J75" s="509"/>
      <c r="K75" s="50"/>
      <c r="L75" s="50"/>
      <c r="M75" s="228"/>
      <c r="N75" s="229"/>
      <c r="O75" s="230"/>
      <c r="P75" s="231"/>
    </row>
    <row r="76" spans="1:29" ht="13.95" customHeight="1" x14ac:dyDescent="0.25">
      <c r="A76" s="232">
        <v>1</v>
      </c>
      <c r="B76" s="233">
        <v>2</v>
      </c>
      <c r="C76" s="233">
        <v>3</v>
      </c>
      <c r="D76" s="233">
        <v>4</v>
      </c>
      <c r="E76" s="233">
        <v>5</v>
      </c>
      <c r="F76" s="233">
        <v>6</v>
      </c>
      <c r="G76" s="233">
        <v>7</v>
      </c>
      <c r="H76" s="233">
        <v>8</v>
      </c>
      <c r="I76" s="233">
        <v>9</v>
      </c>
      <c r="J76" s="234">
        <v>10</v>
      </c>
      <c r="K76" s="50"/>
      <c r="L76" s="50"/>
      <c r="M76" s="228"/>
      <c r="N76" s="229"/>
      <c r="O76" s="230"/>
      <c r="P76" s="231"/>
    </row>
    <row r="77" spans="1:29" ht="13.95" customHeight="1" thickBot="1" x14ac:dyDescent="0.3">
      <c r="A77" s="235"/>
      <c r="B77" s="236"/>
      <c r="C77" s="236"/>
      <c r="D77" s="236"/>
      <c r="E77" s="236"/>
      <c r="F77" s="236"/>
      <c r="G77" s="236"/>
      <c r="H77" s="236"/>
      <c r="I77" s="236"/>
      <c r="J77" s="237"/>
      <c r="K77" s="50"/>
      <c r="L77" s="50"/>
      <c r="M77" s="228"/>
      <c r="N77" s="229"/>
      <c r="O77" s="230"/>
      <c r="P77" s="231"/>
    </row>
    <row r="78" spans="1:29" ht="7.2" customHeight="1" thickBot="1" x14ac:dyDescent="0.3">
      <c r="A78" s="97"/>
      <c r="B78" s="49"/>
      <c r="C78" s="49"/>
      <c r="D78" s="49"/>
      <c r="E78" s="49"/>
      <c r="F78" s="49"/>
      <c r="G78" s="50"/>
      <c r="H78" s="50"/>
      <c r="I78" s="50"/>
      <c r="J78" s="50"/>
      <c r="K78" s="50"/>
      <c r="L78" s="50"/>
      <c r="M78" s="228"/>
      <c r="N78" s="229"/>
      <c r="O78" s="230"/>
      <c r="P78" s="231"/>
    </row>
    <row r="79" spans="1:29" ht="19.5" customHeight="1" thickBot="1" x14ac:dyDescent="0.3">
      <c r="A79" s="495" t="s">
        <v>54</v>
      </c>
      <c r="B79" s="496"/>
      <c r="C79" s="496"/>
      <c r="D79" s="496"/>
      <c r="E79" s="496"/>
      <c r="F79" s="496"/>
      <c r="G79" s="496"/>
      <c r="H79" s="496"/>
      <c r="I79" s="497"/>
      <c r="J79" s="98"/>
      <c r="K79" s="99"/>
      <c r="L79" s="166" t="s">
        <v>210</v>
      </c>
      <c r="M79" s="166"/>
      <c r="N79" s="225"/>
      <c r="O79" s="505"/>
      <c r="P79" s="506"/>
    </row>
    <row r="80" spans="1:29" ht="19.5" customHeight="1" thickBot="1" x14ac:dyDescent="0.3">
      <c r="A80" s="498" t="s">
        <v>55</v>
      </c>
      <c r="B80" s="499"/>
      <c r="C80" s="500"/>
      <c r="D80" s="501" t="s">
        <v>56</v>
      </c>
      <c r="E80" s="499"/>
      <c r="F80" s="500"/>
      <c r="G80" s="501" t="s">
        <v>57</v>
      </c>
      <c r="H80" s="499"/>
      <c r="I80" s="502"/>
      <c r="J80" s="98"/>
      <c r="K80" s="99"/>
      <c r="L80" s="167" t="s">
        <v>15</v>
      </c>
      <c r="M80" s="168"/>
      <c r="N80" s="168"/>
      <c r="O80" s="503">
        <f>O66+O67-O69-O70-O71-O72+O79</f>
        <v>0</v>
      </c>
      <c r="P80" s="504"/>
    </row>
    <row r="81" spans="1:21" ht="19.5" customHeight="1" x14ac:dyDescent="0.25">
      <c r="A81" s="196" t="s">
        <v>17</v>
      </c>
      <c r="B81" s="100" t="s">
        <v>18</v>
      </c>
      <c r="C81" s="100" t="s">
        <v>19</v>
      </c>
      <c r="D81" s="101" t="s">
        <v>17</v>
      </c>
      <c r="E81" s="100" t="s">
        <v>59</v>
      </c>
      <c r="F81" s="100" t="s">
        <v>19</v>
      </c>
      <c r="G81" s="101" t="s">
        <v>17</v>
      </c>
      <c r="H81" s="100" t="s">
        <v>59</v>
      </c>
      <c r="I81" s="102" t="s">
        <v>19</v>
      </c>
      <c r="J81" s="96"/>
      <c r="K81" s="103"/>
      <c r="P81" s="105"/>
    </row>
    <row r="82" spans="1:21" ht="14.25" customHeight="1" x14ac:dyDescent="0.25">
      <c r="A82" s="196" t="s">
        <v>58</v>
      </c>
      <c r="B82" s="101" t="s">
        <v>58</v>
      </c>
      <c r="C82" s="101" t="s">
        <v>58</v>
      </c>
      <c r="D82" s="101" t="s">
        <v>60</v>
      </c>
      <c r="E82" s="112"/>
      <c r="F82" s="101" t="s">
        <v>60</v>
      </c>
      <c r="G82" s="101" t="s">
        <v>61</v>
      </c>
      <c r="H82" s="112"/>
      <c r="I82" s="104" t="s">
        <v>61</v>
      </c>
      <c r="K82" s="103"/>
      <c r="L82" s="124"/>
      <c r="M82" s="124"/>
      <c r="N82" s="124"/>
      <c r="O82" s="484"/>
      <c r="P82" s="485"/>
    </row>
    <row r="83" spans="1:21" ht="33" customHeight="1" thickBot="1" x14ac:dyDescent="0.3">
      <c r="A83" s="486" t="s">
        <v>62</v>
      </c>
      <c r="B83" s="487"/>
      <c r="C83" s="487"/>
      <c r="D83" s="487" t="s">
        <v>63</v>
      </c>
      <c r="E83" s="487"/>
      <c r="F83" s="487"/>
      <c r="G83" s="487" t="s">
        <v>64</v>
      </c>
      <c r="H83" s="487"/>
      <c r="I83" s="488"/>
      <c r="K83" s="103"/>
      <c r="L83" s="124"/>
      <c r="M83" s="124"/>
      <c r="N83" s="124"/>
      <c r="O83" s="59"/>
      <c r="P83" s="60"/>
    </row>
    <row r="84" spans="1:21" ht="24.75" customHeight="1" x14ac:dyDescent="0.25">
      <c r="A84" s="96"/>
      <c r="B84" s="95"/>
      <c r="C84" s="95"/>
      <c r="D84" s="95"/>
      <c r="E84" s="95"/>
      <c r="F84" s="95"/>
      <c r="G84" s="95"/>
      <c r="H84" s="95"/>
      <c r="I84" s="95"/>
      <c r="J84" s="95"/>
      <c r="K84" s="103"/>
      <c r="P84" s="105"/>
      <c r="Q84" s="61"/>
      <c r="R84" s="61"/>
      <c r="S84" s="61"/>
      <c r="T84" s="61"/>
      <c r="U84" s="61"/>
    </row>
    <row r="85" spans="1:21" ht="20.25" customHeight="1" x14ac:dyDescent="0.25">
      <c r="A85" s="489" t="s">
        <v>48</v>
      </c>
      <c r="B85" s="490"/>
      <c r="C85" s="490"/>
      <c r="D85" s="490"/>
      <c r="E85" s="490"/>
      <c r="F85" s="490"/>
      <c r="G85" s="490"/>
      <c r="H85" s="490"/>
      <c r="I85" s="490"/>
      <c r="J85" s="490"/>
      <c r="K85" s="490"/>
      <c r="L85" s="490"/>
      <c r="M85" s="490"/>
      <c r="N85" s="490"/>
      <c r="O85" s="490"/>
      <c r="P85" s="491"/>
      <c r="Q85" s="62"/>
      <c r="R85" s="62"/>
      <c r="S85" s="62"/>
      <c r="T85" s="62"/>
      <c r="U85" s="62"/>
    </row>
    <row r="86" spans="1:21" ht="22.5" customHeight="1" x14ac:dyDescent="0.25">
      <c r="A86" s="492" t="s">
        <v>236</v>
      </c>
      <c r="B86" s="493"/>
      <c r="C86" s="493"/>
      <c r="D86" s="493"/>
      <c r="E86" s="493"/>
      <c r="F86" s="493"/>
      <c r="G86" s="493"/>
      <c r="H86" s="493"/>
      <c r="I86" s="493"/>
      <c r="J86" s="493"/>
      <c r="K86" s="493"/>
      <c r="L86" s="493"/>
      <c r="M86" s="493"/>
      <c r="N86" s="493"/>
      <c r="O86" s="493"/>
      <c r="P86" s="494"/>
    </row>
    <row r="87" spans="1:21" ht="13.8" thickBot="1" x14ac:dyDescent="0.3">
      <c r="A87" s="481" t="s">
        <v>235</v>
      </c>
      <c r="B87" s="482"/>
      <c r="C87" s="482"/>
      <c r="D87" s="482"/>
      <c r="E87" s="482"/>
      <c r="F87" s="482"/>
      <c r="G87" s="482"/>
      <c r="H87" s="482"/>
      <c r="I87" s="482"/>
      <c r="J87" s="482"/>
      <c r="K87" s="482"/>
      <c r="L87" s="482"/>
      <c r="M87" s="482"/>
      <c r="N87" s="482"/>
      <c r="O87" s="482"/>
      <c r="P87" s="483"/>
    </row>
  </sheetData>
  <sheetProtection algorithmName="SHA-512" hashValue="hDu8LGu1ttXhU0CyKUJXuuApfyayvkoEwTR0W5Lz3qG3BCnvCHSJF95nmXxjgIYjYstlHW1lQD2+r69a4Viewg==" saltValue="GcyyixpfoO34D+psQRqVmA==" spinCount="100000" sheet="1" formatCells="0"/>
  <mergeCells count="253">
    <mergeCell ref="B31:E31"/>
    <mergeCell ref="F31:L31"/>
    <mergeCell ref="M31:N31"/>
    <mergeCell ref="O31:P31"/>
    <mergeCell ref="B32:L32"/>
    <mergeCell ref="M32:N32"/>
    <mergeCell ref="O32:P32"/>
    <mergeCell ref="O33:P33"/>
    <mergeCell ref="B40:L40"/>
    <mergeCell ref="M40:N40"/>
    <mergeCell ref="B37:E37"/>
    <mergeCell ref="F37:L37"/>
    <mergeCell ref="M37:N37"/>
    <mergeCell ref="B36:E36"/>
    <mergeCell ref="M34:N34"/>
    <mergeCell ref="B38:E38"/>
    <mergeCell ref="F38:L38"/>
    <mergeCell ref="O37:P37"/>
    <mergeCell ref="O34:P34"/>
    <mergeCell ref="F33:L33"/>
    <mergeCell ref="M33:N33"/>
    <mergeCell ref="B34:E34"/>
    <mergeCell ref="F34:L34"/>
    <mergeCell ref="F36:L36"/>
    <mergeCell ref="M36:N36"/>
    <mergeCell ref="O36:P36"/>
    <mergeCell ref="F35:L35"/>
    <mergeCell ref="M35:N35"/>
    <mergeCell ref="O35:P35"/>
    <mergeCell ref="B33:E33"/>
    <mergeCell ref="B35:E35"/>
    <mergeCell ref="M43:N43"/>
    <mergeCell ref="O43:P43"/>
    <mergeCell ref="B44:E44"/>
    <mergeCell ref="O50:P50"/>
    <mergeCell ref="F39:L39"/>
    <mergeCell ref="M38:N38"/>
    <mergeCell ref="O48:P48"/>
    <mergeCell ref="B45:E45"/>
    <mergeCell ref="F45:L45"/>
    <mergeCell ref="M45:N45"/>
    <mergeCell ref="J47:K47"/>
    <mergeCell ref="B48:C48"/>
    <mergeCell ref="D48:E48"/>
    <mergeCell ref="B49:C49"/>
    <mergeCell ref="D49:E49"/>
    <mergeCell ref="M55:N55"/>
    <mergeCell ref="O55:P55"/>
    <mergeCell ref="B55:E55"/>
    <mergeCell ref="F55:L55"/>
    <mergeCell ref="O49:P49"/>
    <mergeCell ref="M47:N47"/>
    <mergeCell ref="O38:P38"/>
    <mergeCell ref="M39:N39"/>
    <mergeCell ref="O39:P39"/>
    <mergeCell ref="F44:L44"/>
    <mergeCell ref="M44:N44"/>
    <mergeCell ref="A46:L46"/>
    <mergeCell ref="B41:E41"/>
    <mergeCell ref="F41:L41"/>
    <mergeCell ref="M41:N41"/>
    <mergeCell ref="B42:E42"/>
    <mergeCell ref="F42:L42"/>
    <mergeCell ref="M42:N42"/>
    <mergeCell ref="B39:E39"/>
    <mergeCell ref="O45:P45"/>
    <mergeCell ref="M46:N46"/>
    <mergeCell ref="O46:P46"/>
    <mergeCell ref="O42:P42"/>
    <mergeCell ref="B43:L43"/>
    <mergeCell ref="A75:J75"/>
    <mergeCell ref="O69:P69"/>
    <mergeCell ref="O70:P70"/>
    <mergeCell ref="O71:P71"/>
    <mergeCell ref="A72:D72"/>
    <mergeCell ref="A66:A71"/>
    <mergeCell ref="O66:P66"/>
    <mergeCell ref="O67:P67"/>
    <mergeCell ref="B69:C69"/>
    <mergeCell ref="B70:C70"/>
    <mergeCell ref="B66:D66"/>
    <mergeCell ref="F66:K66"/>
    <mergeCell ref="F67:F72"/>
    <mergeCell ref="I67:I72"/>
    <mergeCell ref="L72:N72"/>
    <mergeCell ref="O72:P72"/>
    <mergeCell ref="A87:P87"/>
    <mergeCell ref="O82:P82"/>
    <mergeCell ref="A83:C83"/>
    <mergeCell ref="D83:F83"/>
    <mergeCell ref="G83:I83"/>
    <mergeCell ref="A85:P85"/>
    <mergeCell ref="A86:P86"/>
    <mergeCell ref="A79:I79"/>
    <mergeCell ref="A80:C80"/>
    <mergeCell ref="D80:F80"/>
    <mergeCell ref="G80:I80"/>
    <mergeCell ref="O80:P80"/>
    <mergeCell ref="O79:P79"/>
    <mergeCell ref="F58:L58"/>
    <mergeCell ref="M58:N58"/>
    <mergeCell ref="O58:P58"/>
    <mergeCell ref="B58:E58"/>
    <mergeCell ref="B59:E59"/>
    <mergeCell ref="F59:L59"/>
    <mergeCell ref="M59:N59"/>
    <mergeCell ref="O59:P59"/>
    <mergeCell ref="B60:E60"/>
    <mergeCell ref="F60:L60"/>
    <mergeCell ref="M60:N60"/>
    <mergeCell ref="O60:P60"/>
    <mergeCell ref="B57:E57"/>
    <mergeCell ref="F57:L57"/>
    <mergeCell ref="M57:N57"/>
    <mergeCell ref="O57:P57"/>
    <mergeCell ref="O44:P44"/>
    <mergeCell ref="B47:E47"/>
    <mergeCell ref="G47:H47"/>
    <mergeCell ref="O56:P56"/>
    <mergeCell ref="M56:N56"/>
    <mergeCell ref="B56:L56"/>
    <mergeCell ref="B51:L51"/>
    <mergeCell ref="O51:P51"/>
    <mergeCell ref="B52:E52"/>
    <mergeCell ref="F52:L52"/>
    <mergeCell ref="M52:N52"/>
    <mergeCell ref="O52:P52"/>
    <mergeCell ref="B53:E53"/>
    <mergeCell ref="F53:L53"/>
    <mergeCell ref="M53:N53"/>
    <mergeCell ref="O53:P53"/>
    <mergeCell ref="B54:E54"/>
    <mergeCell ref="F54:L54"/>
    <mergeCell ref="M54:N54"/>
    <mergeCell ref="O54:P54"/>
    <mergeCell ref="A26:G26"/>
    <mergeCell ref="K26:P26"/>
    <mergeCell ref="M25:N25"/>
    <mergeCell ref="O25:P25"/>
    <mergeCell ref="B25:E25"/>
    <mergeCell ref="F25:L25"/>
    <mergeCell ref="B30:E30"/>
    <mergeCell ref="F30:L30"/>
    <mergeCell ref="M30:N30"/>
    <mergeCell ref="O30:P30"/>
    <mergeCell ref="B27:L27"/>
    <mergeCell ref="M27:N27"/>
    <mergeCell ref="O27:P27"/>
    <mergeCell ref="B28:E28"/>
    <mergeCell ref="F28:L28"/>
    <mergeCell ref="M28:N28"/>
    <mergeCell ref="O28:P28"/>
    <mergeCell ref="B29:E29"/>
    <mergeCell ref="F29:L29"/>
    <mergeCell ref="M29:N29"/>
    <mergeCell ref="O29:P29"/>
    <mergeCell ref="M24:N24"/>
    <mergeCell ref="O24:P24"/>
    <mergeCell ref="A20:F20"/>
    <mergeCell ref="G20:P20"/>
    <mergeCell ref="B21:L21"/>
    <mergeCell ref="M21:N21"/>
    <mergeCell ref="O21:P21"/>
    <mergeCell ref="B22:E22"/>
    <mergeCell ref="F22:L22"/>
    <mergeCell ref="M22:N22"/>
    <mergeCell ref="O22:P22"/>
    <mergeCell ref="B23:E23"/>
    <mergeCell ref="F23:L23"/>
    <mergeCell ref="M23:N23"/>
    <mergeCell ref="O23:P23"/>
    <mergeCell ref="B24:L24"/>
    <mergeCell ref="A1:P1"/>
    <mergeCell ref="A2:B2"/>
    <mergeCell ref="F2:G2"/>
    <mergeCell ref="O2:P2"/>
    <mergeCell ref="A3:B3"/>
    <mergeCell ref="C3:D3"/>
    <mergeCell ref="G3:I3"/>
    <mergeCell ref="J3:K3"/>
    <mergeCell ref="L3:M3"/>
    <mergeCell ref="L2:M2"/>
    <mergeCell ref="O3:P3"/>
    <mergeCell ref="B5:H5"/>
    <mergeCell ref="J5:P5"/>
    <mergeCell ref="B6:H6"/>
    <mergeCell ref="J6:P6"/>
    <mergeCell ref="B7:D7"/>
    <mergeCell ref="J7:L7"/>
    <mergeCell ref="A8:N8"/>
    <mergeCell ref="O8:P8"/>
    <mergeCell ref="O9:P11"/>
    <mergeCell ref="A10:D10"/>
    <mergeCell ref="E10:F10"/>
    <mergeCell ref="H10:J10"/>
    <mergeCell ref="K10:L10"/>
    <mergeCell ref="A11:D11"/>
    <mergeCell ref="E11:J11"/>
    <mergeCell ref="M11:N11"/>
    <mergeCell ref="B12:L12"/>
    <mergeCell ref="M12:N12"/>
    <mergeCell ref="O12:P12"/>
    <mergeCell ref="B13:E13"/>
    <mergeCell ref="M13:N13"/>
    <mergeCell ref="O13:P13"/>
    <mergeCell ref="M14:N14"/>
    <mergeCell ref="O14:P14"/>
    <mergeCell ref="B17:E17"/>
    <mergeCell ref="B16:E16"/>
    <mergeCell ref="F16:L16"/>
    <mergeCell ref="M16:N16"/>
    <mergeCell ref="O16:P16"/>
    <mergeCell ref="B14:E14"/>
    <mergeCell ref="F13:L13"/>
    <mergeCell ref="F14:L14"/>
    <mergeCell ref="B15:E15"/>
    <mergeCell ref="F15:L15"/>
    <mergeCell ref="M15:N15"/>
    <mergeCell ref="O15:P15"/>
    <mergeCell ref="F17:L17"/>
    <mergeCell ref="B19:E19"/>
    <mergeCell ref="F19:L19"/>
    <mergeCell ref="M18:N18"/>
    <mergeCell ref="O18:P18"/>
    <mergeCell ref="M17:N17"/>
    <mergeCell ref="O17:P17"/>
    <mergeCell ref="M19:N19"/>
    <mergeCell ref="O19:P19"/>
    <mergeCell ref="B18:E18"/>
    <mergeCell ref="F18:L18"/>
    <mergeCell ref="B61:E61"/>
    <mergeCell ref="F61:L61"/>
    <mergeCell ref="M61:N61"/>
    <mergeCell ref="O61:P61"/>
    <mergeCell ref="O68:P68"/>
    <mergeCell ref="B67:C68"/>
    <mergeCell ref="D67:D68"/>
    <mergeCell ref="G67:G68"/>
    <mergeCell ref="H67:H68"/>
    <mergeCell ref="J67:J68"/>
    <mergeCell ref="K67:K68"/>
    <mergeCell ref="B63:E63"/>
    <mergeCell ref="F63:L63"/>
    <mergeCell ref="M63:N63"/>
    <mergeCell ref="O63:P63"/>
    <mergeCell ref="B64:E64"/>
    <mergeCell ref="F64:L64"/>
    <mergeCell ref="M64:N64"/>
    <mergeCell ref="O64:P64"/>
    <mergeCell ref="B62:E62"/>
    <mergeCell ref="F62:L62"/>
    <mergeCell ref="M62:N62"/>
    <mergeCell ref="O62:P62"/>
  </mergeCells>
  <pageMargins left="0.7" right="0.7" top="0.75" bottom="0.75" header="0.3" footer="0.3"/>
  <pageSetup scale="48" orientation="portrait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44"/>
  <sheetViews>
    <sheetView showGridLines="0" showZeros="0" zoomScaleNormal="100" workbookViewId="0">
      <selection activeCell="B13" sqref="B13:L13"/>
    </sheetView>
  </sheetViews>
  <sheetFormatPr defaultColWidth="9.33203125" defaultRowHeight="13.8" x14ac:dyDescent="0.25"/>
  <cols>
    <col min="1" max="4" width="6.5546875" style="63" customWidth="1"/>
    <col min="5" max="5" width="5.33203125" style="63" customWidth="1"/>
    <col min="6" max="8" width="6.5546875" style="63" customWidth="1"/>
    <col min="9" max="9" width="9.6640625" style="63" customWidth="1"/>
    <col min="10" max="10" width="17.6640625" style="63" customWidth="1"/>
    <col min="11" max="11" width="15.44140625" style="63" customWidth="1"/>
    <col min="12" max="12" width="31.33203125" style="63" customWidth="1"/>
    <col min="13" max="16" width="6.5546875" style="63" customWidth="1"/>
    <col min="17" max="17" width="2" style="63" customWidth="1"/>
    <col min="18" max="18" width="10.44140625" style="63" bestFit="1" customWidth="1"/>
    <col min="19" max="19" width="32" style="63" customWidth="1"/>
    <col min="20" max="16384" width="9.33203125" style="63"/>
  </cols>
  <sheetData>
    <row r="1" spans="1:17" ht="28.5" customHeight="1" x14ac:dyDescent="0.25">
      <c r="A1" s="295" t="s">
        <v>110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7"/>
    </row>
    <row r="2" spans="1:17" s="43" customFormat="1" ht="28.5" customHeight="1" thickBot="1" x14ac:dyDescent="0.3">
      <c r="A2" s="611" t="s">
        <v>35</v>
      </c>
      <c r="B2" s="612"/>
      <c r="C2" s="613">
        <f>Configuration!C2</f>
        <v>0</v>
      </c>
      <c r="D2" s="613"/>
      <c r="E2" s="614" t="s">
        <v>4</v>
      </c>
      <c r="F2" s="612"/>
      <c r="G2" s="613">
        <f>Configuration!G3</f>
        <v>0</v>
      </c>
      <c r="H2" s="613"/>
      <c r="I2" s="613"/>
      <c r="J2" s="615"/>
      <c r="K2" s="106" t="s">
        <v>1</v>
      </c>
      <c r="L2" s="613">
        <f>Configuration!B5</f>
        <v>0</v>
      </c>
      <c r="M2" s="613"/>
      <c r="N2" s="613"/>
      <c r="O2" s="613"/>
      <c r="P2" s="616"/>
      <c r="Q2" s="44"/>
    </row>
    <row r="3" spans="1:17" s="65" customFormat="1" ht="19.5" customHeight="1" x14ac:dyDescent="0.25">
      <c r="A3" s="94" t="s">
        <v>49</v>
      </c>
      <c r="B3" s="575" t="s">
        <v>50</v>
      </c>
      <c r="C3" s="576"/>
      <c r="D3" s="576"/>
      <c r="E3" s="576"/>
      <c r="F3" s="576"/>
      <c r="G3" s="576"/>
      <c r="H3" s="576"/>
      <c r="I3" s="576"/>
      <c r="J3" s="576"/>
      <c r="K3" s="576"/>
      <c r="L3" s="577"/>
      <c r="M3" s="351" t="s">
        <v>43</v>
      </c>
      <c r="N3" s="367"/>
      <c r="O3" s="107"/>
      <c r="P3" s="64"/>
    </row>
    <row r="4" spans="1:17" s="67" customFormat="1" ht="19.5" customHeight="1" x14ac:dyDescent="0.25">
      <c r="A4" s="66"/>
      <c r="B4" s="345">
        <v>35900</v>
      </c>
      <c r="C4" s="455"/>
      <c r="D4" s="455"/>
      <c r="E4" s="456"/>
      <c r="F4" s="310" t="s">
        <v>214</v>
      </c>
      <c r="G4" s="477"/>
      <c r="H4" s="477"/>
      <c r="I4" s="477"/>
      <c r="J4" s="477"/>
      <c r="K4" s="477"/>
      <c r="L4" s="478"/>
      <c r="M4" s="315">
        <v>22495</v>
      </c>
      <c r="N4" s="580"/>
      <c r="O4" s="416">
        <f>M4*A4</f>
        <v>0</v>
      </c>
      <c r="P4" s="417"/>
    </row>
    <row r="5" spans="1:17" s="67" customFormat="1" ht="19.5" customHeight="1" x14ac:dyDescent="0.25">
      <c r="A5" s="66"/>
      <c r="B5" s="345">
        <v>35901</v>
      </c>
      <c r="C5" s="455"/>
      <c r="D5" s="455"/>
      <c r="E5" s="456"/>
      <c r="F5" s="310" t="s">
        <v>220</v>
      </c>
      <c r="G5" s="477"/>
      <c r="H5" s="477"/>
      <c r="I5" s="477"/>
      <c r="J5" s="477"/>
      <c r="K5" s="477"/>
      <c r="L5" s="478"/>
      <c r="M5" s="315">
        <v>3195</v>
      </c>
      <c r="N5" s="580"/>
      <c r="O5" s="416">
        <f>M5*A5</f>
        <v>0</v>
      </c>
      <c r="P5" s="417"/>
    </row>
    <row r="6" spans="1:17" s="67" customFormat="1" ht="19.5" customHeight="1" x14ac:dyDescent="0.25">
      <c r="A6" s="66"/>
      <c r="B6" s="345">
        <v>28855</v>
      </c>
      <c r="C6" s="426"/>
      <c r="D6" s="426"/>
      <c r="E6" s="427"/>
      <c r="F6" s="310" t="s">
        <v>206</v>
      </c>
      <c r="G6" s="313"/>
      <c r="H6" s="313"/>
      <c r="I6" s="313"/>
      <c r="J6" s="313"/>
      <c r="K6" s="313"/>
      <c r="L6" s="314"/>
      <c r="M6" s="315">
        <v>10250</v>
      </c>
      <c r="N6" s="580"/>
      <c r="O6" s="416">
        <f>M6*A6</f>
        <v>0</v>
      </c>
      <c r="P6" s="417"/>
    </row>
    <row r="7" spans="1:17" s="67" customFormat="1" ht="19.5" customHeight="1" x14ac:dyDescent="0.25">
      <c r="A7" s="66"/>
      <c r="B7" s="345">
        <v>28860</v>
      </c>
      <c r="C7" s="426"/>
      <c r="D7" s="426"/>
      <c r="E7" s="427"/>
      <c r="F7" s="310" t="s">
        <v>207</v>
      </c>
      <c r="G7" s="313"/>
      <c r="H7" s="313"/>
      <c r="I7" s="313"/>
      <c r="J7" s="313"/>
      <c r="K7" s="313"/>
      <c r="L7" s="314"/>
      <c r="M7" s="315">
        <v>11900</v>
      </c>
      <c r="N7" s="580"/>
      <c r="O7" s="416">
        <f>M7*A7</f>
        <v>0</v>
      </c>
      <c r="P7" s="417"/>
    </row>
    <row r="8" spans="1:17" s="67" customFormat="1" ht="19.5" customHeight="1" thickBot="1" x14ac:dyDescent="0.3">
      <c r="A8" s="260"/>
      <c r="B8" s="620" t="s">
        <v>139</v>
      </c>
      <c r="C8" s="621"/>
      <c r="D8" s="621"/>
      <c r="E8" s="622"/>
      <c r="F8" s="623" t="s">
        <v>221</v>
      </c>
      <c r="G8" s="624"/>
      <c r="H8" s="624"/>
      <c r="I8" s="624"/>
      <c r="J8" s="624"/>
      <c r="K8" s="624"/>
      <c r="L8" s="625"/>
      <c r="M8" s="618">
        <v>1595</v>
      </c>
      <c r="N8" s="619"/>
      <c r="O8" s="617">
        <f>M8*A8</f>
        <v>0</v>
      </c>
      <c r="P8" s="567"/>
    </row>
    <row r="9" spans="1:17" s="67" customFormat="1" ht="19.95" customHeight="1" x14ac:dyDescent="0.25">
      <c r="A9" s="136" t="s">
        <v>49</v>
      </c>
      <c r="B9" s="348" t="s">
        <v>181</v>
      </c>
      <c r="C9" s="589"/>
      <c r="D9" s="589"/>
      <c r="E9" s="589"/>
      <c r="F9" s="589"/>
      <c r="G9" s="589"/>
      <c r="H9" s="589"/>
      <c r="I9" s="589"/>
      <c r="J9" s="589"/>
      <c r="K9" s="589"/>
      <c r="L9" s="590"/>
      <c r="M9" s="351" t="s">
        <v>43</v>
      </c>
      <c r="N9" s="367"/>
      <c r="O9" s="261"/>
      <c r="P9" s="248"/>
    </row>
    <row r="10" spans="1:17" s="67" customFormat="1" ht="27" customHeight="1" x14ac:dyDescent="0.25">
      <c r="A10" s="66"/>
      <c r="B10" s="345" t="s">
        <v>171</v>
      </c>
      <c r="C10" s="426"/>
      <c r="D10" s="426"/>
      <c r="E10" s="427"/>
      <c r="F10" s="310" t="s">
        <v>173</v>
      </c>
      <c r="G10" s="313"/>
      <c r="H10" s="313"/>
      <c r="I10" s="313"/>
      <c r="J10" s="313"/>
      <c r="K10" s="313"/>
      <c r="L10" s="314"/>
      <c r="M10" s="315" t="s">
        <v>20</v>
      </c>
      <c r="N10" s="580"/>
      <c r="O10" s="416"/>
      <c r="P10" s="417"/>
    </row>
    <row r="11" spans="1:17" s="67" customFormat="1" ht="19.5" customHeight="1" x14ac:dyDescent="0.25">
      <c r="A11" s="110"/>
      <c r="B11" s="345" t="s">
        <v>172</v>
      </c>
      <c r="C11" s="346"/>
      <c r="D11" s="346"/>
      <c r="E11" s="347"/>
      <c r="F11" s="310" t="s">
        <v>174</v>
      </c>
      <c r="G11" s="313"/>
      <c r="H11" s="313"/>
      <c r="I11" s="313"/>
      <c r="J11" s="313"/>
      <c r="K11" s="313"/>
      <c r="L11" s="314"/>
      <c r="M11" s="315" t="s">
        <v>20</v>
      </c>
      <c r="N11" s="580"/>
      <c r="O11" s="416"/>
      <c r="P11" s="417"/>
    </row>
    <row r="12" spans="1:17" s="67" customFormat="1" ht="28.5" customHeight="1" thickBot="1" x14ac:dyDescent="0.3">
      <c r="A12" s="266"/>
      <c r="B12" s="568" t="s">
        <v>202</v>
      </c>
      <c r="C12" s="569"/>
      <c r="D12" s="569"/>
      <c r="E12" s="570"/>
      <c r="F12" s="571" t="s">
        <v>203</v>
      </c>
      <c r="G12" s="572"/>
      <c r="H12" s="572"/>
      <c r="I12" s="572"/>
      <c r="J12" s="572"/>
      <c r="K12" s="572"/>
      <c r="L12" s="573"/>
      <c r="M12" s="418">
        <v>1195</v>
      </c>
      <c r="N12" s="574"/>
      <c r="O12" s="566">
        <f>M12*A12</f>
        <v>0</v>
      </c>
      <c r="P12" s="567"/>
    </row>
    <row r="13" spans="1:17" s="67" customFormat="1" ht="19.5" customHeight="1" x14ac:dyDescent="0.25">
      <c r="A13" s="94" t="s">
        <v>49</v>
      </c>
      <c r="B13" s="575" t="s">
        <v>180</v>
      </c>
      <c r="C13" s="576"/>
      <c r="D13" s="576"/>
      <c r="E13" s="576"/>
      <c r="F13" s="576"/>
      <c r="G13" s="576"/>
      <c r="H13" s="576"/>
      <c r="I13" s="576"/>
      <c r="J13" s="576"/>
      <c r="K13" s="576"/>
      <c r="L13" s="577"/>
      <c r="M13" s="578" t="s">
        <v>43</v>
      </c>
      <c r="N13" s="579"/>
      <c r="O13" s="107"/>
      <c r="P13" s="248"/>
    </row>
    <row r="14" spans="1:17" s="67" customFormat="1" ht="19.5" customHeight="1" x14ac:dyDescent="0.25">
      <c r="A14" s="66"/>
      <c r="B14" s="345" t="s">
        <v>175</v>
      </c>
      <c r="C14" s="426"/>
      <c r="D14" s="426"/>
      <c r="E14" s="427"/>
      <c r="F14" s="310" t="s">
        <v>179</v>
      </c>
      <c r="G14" s="313"/>
      <c r="H14" s="313"/>
      <c r="I14" s="313"/>
      <c r="J14" s="313"/>
      <c r="K14" s="313"/>
      <c r="L14" s="314"/>
      <c r="M14" s="315" t="s">
        <v>20</v>
      </c>
      <c r="N14" s="580"/>
      <c r="O14" s="416"/>
      <c r="P14" s="417"/>
    </row>
    <row r="15" spans="1:17" s="67" customFormat="1" ht="19.5" customHeight="1" thickBot="1" x14ac:dyDescent="0.3">
      <c r="A15" s="48"/>
      <c r="B15" s="553" t="s">
        <v>80</v>
      </c>
      <c r="C15" s="581"/>
      <c r="D15" s="581"/>
      <c r="E15" s="582"/>
      <c r="F15" s="334" t="s">
        <v>176</v>
      </c>
      <c r="G15" s="583"/>
      <c r="H15" s="583"/>
      <c r="I15" s="583"/>
      <c r="J15" s="583"/>
      <c r="K15" s="583"/>
      <c r="L15" s="584"/>
      <c r="M15" s="585">
        <v>725</v>
      </c>
      <c r="N15" s="586"/>
      <c r="O15" s="566">
        <f t="shared" ref="O15" si="0">M15*A15</f>
        <v>0</v>
      </c>
      <c r="P15" s="567"/>
    </row>
    <row r="16" spans="1:17" s="67" customFormat="1" ht="19.5" customHeight="1" x14ac:dyDescent="0.25">
      <c r="A16" s="94" t="s">
        <v>49</v>
      </c>
      <c r="B16" s="575" t="s">
        <v>232</v>
      </c>
      <c r="C16" s="576"/>
      <c r="D16" s="576"/>
      <c r="E16" s="576"/>
      <c r="F16" s="576"/>
      <c r="G16" s="576"/>
      <c r="H16" s="576"/>
      <c r="I16" s="576"/>
      <c r="J16" s="576"/>
      <c r="K16" s="576"/>
      <c r="L16" s="577"/>
      <c r="M16" s="578" t="s">
        <v>43</v>
      </c>
      <c r="N16" s="579"/>
      <c r="O16" s="107"/>
      <c r="P16" s="248"/>
    </row>
    <row r="17" spans="1:19" s="67" customFormat="1" ht="19.5" customHeight="1" x14ac:dyDescent="0.25">
      <c r="A17" s="66"/>
      <c r="B17" s="345" t="s">
        <v>177</v>
      </c>
      <c r="C17" s="426"/>
      <c r="D17" s="426"/>
      <c r="E17" s="427"/>
      <c r="F17" s="310" t="s">
        <v>178</v>
      </c>
      <c r="G17" s="313"/>
      <c r="H17" s="313"/>
      <c r="I17" s="313"/>
      <c r="J17" s="313"/>
      <c r="K17" s="313"/>
      <c r="L17" s="314"/>
      <c r="M17" s="315" t="s">
        <v>20</v>
      </c>
      <c r="N17" s="580"/>
      <c r="O17" s="416"/>
      <c r="P17" s="417"/>
    </row>
    <row r="18" spans="1:19" s="67" customFormat="1" ht="19.5" customHeight="1" x14ac:dyDescent="0.25">
      <c r="A18" s="119"/>
      <c r="B18" s="310">
        <v>27360</v>
      </c>
      <c r="C18" s="311"/>
      <c r="D18" s="311"/>
      <c r="E18" s="312"/>
      <c r="F18" s="345" t="s">
        <v>223</v>
      </c>
      <c r="G18" s="346"/>
      <c r="H18" s="346"/>
      <c r="I18" s="346"/>
      <c r="J18" s="346"/>
      <c r="K18" s="346"/>
      <c r="L18" s="347"/>
      <c r="M18" s="457">
        <v>400</v>
      </c>
      <c r="N18" s="458"/>
      <c r="O18" s="416">
        <f t="shared" ref="O18:O19" si="1">M18*A18</f>
        <v>0</v>
      </c>
      <c r="P18" s="417"/>
    </row>
    <row r="19" spans="1:19" s="67" customFormat="1" ht="19.5" customHeight="1" x14ac:dyDescent="0.25">
      <c r="A19" s="120"/>
      <c r="B19" s="310">
        <v>27361</v>
      </c>
      <c r="C19" s="313"/>
      <c r="D19" s="313"/>
      <c r="E19" s="314"/>
      <c r="F19" s="345" t="s">
        <v>222</v>
      </c>
      <c r="G19" s="426"/>
      <c r="H19" s="426"/>
      <c r="I19" s="426"/>
      <c r="J19" s="426"/>
      <c r="K19" s="426"/>
      <c r="L19" s="427"/>
      <c r="M19" s="457">
        <v>800</v>
      </c>
      <c r="N19" s="458"/>
      <c r="O19" s="416">
        <f t="shared" si="1"/>
        <v>0</v>
      </c>
      <c r="P19" s="417"/>
    </row>
    <row r="20" spans="1:19" s="67" customFormat="1" ht="19.5" customHeight="1" x14ac:dyDescent="0.25">
      <c r="A20" s="119"/>
      <c r="B20" s="357">
        <v>27362</v>
      </c>
      <c r="C20" s="358"/>
      <c r="D20" s="358"/>
      <c r="E20" s="359"/>
      <c r="F20" s="345" t="s">
        <v>167</v>
      </c>
      <c r="G20" s="346"/>
      <c r="H20" s="346"/>
      <c r="I20" s="346"/>
      <c r="J20" s="346"/>
      <c r="K20" s="346"/>
      <c r="L20" s="347"/>
      <c r="M20" s="457">
        <v>475</v>
      </c>
      <c r="N20" s="458"/>
      <c r="O20" s="416">
        <f>M20*A20</f>
        <v>0</v>
      </c>
      <c r="P20" s="417"/>
    </row>
    <row r="21" spans="1:19" s="67" customFormat="1" ht="19.5" customHeight="1" x14ac:dyDescent="0.25">
      <c r="A21" s="120"/>
      <c r="B21" s="357">
        <v>27363</v>
      </c>
      <c r="C21" s="587"/>
      <c r="D21" s="587"/>
      <c r="E21" s="588"/>
      <c r="F21" s="345" t="s">
        <v>168</v>
      </c>
      <c r="G21" s="426"/>
      <c r="H21" s="426"/>
      <c r="I21" s="426"/>
      <c r="J21" s="426"/>
      <c r="K21" s="426"/>
      <c r="L21" s="427"/>
      <c r="M21" s="457">
        <v>950</v>
      </c>
      <c r="N21" s="458"/>
      <c r="O21" s="416">
        <f>M21*A21</f>
        <v>0</v>
      </c>
      <c r="P21" s="417"/>
    </row>
    <row r="22" spans="1:19" s="67" customFormat="1" ht="45" customHeight="1" x14ac:dyDescent="0.25">
      <c r="A22" s="94" t="s">
        <v>44</v>
      </c>
      <c r="B22" s="626" t="s">
        <v>208</v>
      </c>
      <c r="C22" s="627"/>
      <c r="D22" s="627"/>
      <c r="E22" s="627"/>
      <c r="F22" s="627"/>
      <c r="G22" s="627"/>
      <c r="H22" s="627"/>
      <c r="I22" s="627"/>
      <c r="J22" s="627"/>
      <c r="K22" s="627"/>
      <c r="L22" s="628"/>
      <c r="M22" s="629" t="s">
        <v>43</v>
      </c>
      <c r="N22" s="630"/>
      <c r="O22" s="631"/>
      <c r="P22" s="632"/>
    </row>
    <row r="23" spans="1:19" s="67" customFormat="1" ht="27.6" customHeight="1" x14ac:dyDescent="0.25">
      <c r="A23" s="268"/>
      <c r="B23" s="633" t="s">
        <v>231</v>
      </c>
      <c r="C23" s="634"/>
      <c r="D23" s="634"/>
      <c r="E23" s="634"/>
      <c r="F23" s="634"/>
      <c r="G23" s="634"/>
      <c r="H23" s="634"/>
      <c r="I23" s="634"/>
      <c r="J23" s="634"/>
      <c r="K23" s="634"/>
      <c r="L23" s="634"/>
      <c r="M23" s="634"/>
      <c r="N23" s="635"/>
      <c r="O23" s="269"/>
      <c r="P23" s="270"/>
      <c r="R23" s="241"/>
      <c r="S23" s="241"/>
    </row>
    <row r="24" spans="1:19" s="67" customFormat="1" ht="19.5" customHeight="1" x14ac:dyDescent="0.25">
      <c r="A24" s="201"/>
      <c r="B24" s="345" t="s">
        <v>209</v>
      </c>
      <c r="C24" s="455"/>
      <c r="D24" s="455"/>
      <c r="E24" s="456"/>
      <c r="F24" s="310" t="s">
        <v>225</v>
      </c>
      <c r="G24" s="477"/>
      <c r="H24" s="477"/>
      <c r="I24" s="477"/>
      <c r="J24" s="477"/>
      <c r="K24" s="477"/>
      <c r="L24" s="478"/>
      <c r="M24" s="315">
        <v>43000</v>
      </c>
      <c r="N24" s="580"/>
      <c r="O24" s="416">
        <f>M24*A24</f>
        <v>0</v>
      </c>
      <c r="P24" s="417"/>
      <c r="R24" s="241"/>
      <c r="S24" s="241"/>
    </row>
    <row r="25" spans="1:19" s="67" customFormat="1" ht="19.5" customHeight="1" x14ac:dyDescent="0.25">
      <c r="A25" s="271"/>
      <c r="B25" s="345" t="s">
        <v>209</v>
      </c>
      <c r="C25" s="455"/>
      <c r="D25" s="455"/>
      <c r="E25" s="456"/>
      <c r="F25" s="310" t="s">
        <v>226</v>
      </c>
      <c r="G25" s="477"/>
      <c r="H25" s="477"/>
      <c r="I25" s="477"/>
      <c r="J25" s="477"/>
      <c r="K25" s="477"/>
      <c r="L25" s="478"/>
      <c r="M25" s="315">
        <v>47000</v>
      </c>
      <c r="N25" s="580"/>
      <c r="O25" s="416">
        <f>M25*A25</f>
        <v>0</v>
      </c>
      <c r="P25" s="417"/>
      <c r="R25" s="241"/>
      <c r="S25" s="241"/>
    </row>
    <row r="26" spans="1:19" s="67" customFormat="1" ht="19.5" customHeight="1" x14ac:dyDescent="0.25">
      <c r="A26" s="271"/>
      <c r="B26" s="345" t="s">
        <v>209</v>
      </c>
      <c r="C26" s="455"/>
      <c r="D26" s="455"/>
      <c r="E26" s="456"/>
      <c r="F26" s="310" t="s">
        <v>227</v>
      </c>
      <c r="G26" s="477"/>
      <c r="H26" s="477"/>
      <c r="I26" s="477"/>
      <c r="J26" s="477"/>
      <c r="K26" s="477"/>
      <c r="L26" s="478"/>
      <c r="M26" s="315">
        <v>43700</v>
      </c>
      <c r="N26" s="580"/>
      <c r="O26" s="416">
        <f>M26*A26</f>
        <v>0</v>
      </c>
      <c r="P26" s="417"/>
      <c r="R26" s="241"/>
      <c r="S26" s="241"/>
    </row>
    <row r="27" spans="1:19" s="67" customFormat="1" ht="19.5" customHeight="1" x14ac:dyDescent="0.25">
      <c r="A27" s="271"/>
      <c r="B27" s="345" t="s">
        <v>209</v>
      </c>
      <c r="C27" s="455"/>
      <c r="D27" s="455"/>
      <c r="E27" s="456"/>
      <c r="F27" s="310" t="s">
        <v>228</v>
      </c>
      <c r="G27" s="477"/>
      <c r="H27" s="477"/>
      <c r="I27" s="477"/>
      <c r="J27" s="477"/>
      <c r="K27" s="477"/>
      <c r="L27" s="478"/>
      <c r="M27" s="315">
        <v>48500</v>
      </c>
      <c r="N27" s="580"/>
      <c r="O27" s="416">
        <f>M27*A27</f>
        <v>0</v>
      </c>
      <c r="P27" s="417"/>
    </row>
    <row r="28" spans="1:19" s="67" customFormat="1" ht="19.5" customHeight="1" thickBot="1" x14ac:dyDescent="0.3">
      <c r="A28" s="286"/>
      <c r="B28" s="345" t="s">
        <v>209</v>
      </c>
      <c r="C28" s="455"/>
      <c r="D28" s="455"/>
      <c r="E28" s="456"/>
      <c r="F28" s="310" t="s">
        <v>229</v>
      </c>
      <c r="G28" s="477"/>
      <c r="H28" s="477"/>
      <c r="I28" s="477"/>
      <c r="J28" s="477"/>
      <c r="K28" s="477"/>
      <c r="L28" s="478"/>
      <c r="M28" s="564">
        <v>45000</v>
      </c>
      <c r="N28" s="565"/>
      <c r="O28" s="566">
        <f>M28*A28</f>
        <v>0</v>
      </c>
      <c r="P28" s="567"/>
    </row>
    <row r="29" spans="1:19" s="65" customFormat="1" ht="19.5" customHeight="1" x14ac:dyDescent="0.25">
      <c r="A29" s="136" t="s">
        <v>49</v>
      </c>
      <c r="B29" s="348" t="s">
        <v>51</v>
      </c>
      <c r="C29" s="349"/>
      <c r="D29" s="349"/>
      <c r="E29" s="349"/>
      <c r="F29" s="349"/>
      <c r="G29" s="349"/>
      <c r="H29" s="349"/>
      <c r="I29" s="349"/>
      <c r="J29" s="349"/>
      <c r="K29" s="349"/>
      <c r="L29" s="350"/>
      <c r="M29" s="351" t="s">
        <v>43</v>
      </c>
      <c r="N29" s="367"/>
      <c r="O29" s="68"/>
      <c r="P29" s="64"/>
    </row>
    <row r="30" spans="1:19" s="65" customFormat="1" ht="19.5" customHeight="1" x14ac:dyDescent="0.25">
      <c r="A30" s="66"/>
      <c r="B30" s="357" t="s">
        <v>141</v>
      </c>
      <c r="C30" s="358"/>
      <c r="D30" s="358"/>
      <c r="E30" s="359"/>
      <c r="F30" s="345" t="s">
        <v>160</v>
      </c>
      <c r="G30" s="346"/>
      <c r="H30" s="346"/>
      <c r="I30" s="346"/>
      <c r="J30" s="346"/>
      <c r="K30" s="346"/>
      <c r="L30" s="347"/>
      <c r="M30" s="441">
        <v>5490</v>
      </c>
      <c r="N30" s="442"/>
      <c r="O30" s="416">
        <f>M30*A30</f>
        <v>0</v>
      </c>
      <c r="P30" s="417"/>
    </row>
    <row r="31" spans="1:19" s="65" customFormat="1" ht="19.5" customHeight="1" x14ac:dyDescent="0.25">
      <c r="A31" s="66"/>
      <c r="B31" s="357" t="s">
        <v>137</v>
      </c>
      <c r="C31" s="358"/>
      <c r="D31" s="358"/>
      <c r="E31" s="359"/>
      <c r="F31" s="345" t="s">
        <v>161</v>
      </c>
      <c r="G31" s="346"/>
      <c r="H31" s="346"/>
      <c r="I31" s="346"/>
      <c r="J31" s="346"/>
      <c r="K31" s="346"/>
      <c r="L31" s="347"/>
      <c r="M31" s="441">
        <v>5995</v>
      </c>
      <c r="N31" s="442"/>
      <c r="O31" s="416">
        <f>M31*A31</f>
        <v>0</v>
      </c>
      <c r="P31" s="417"/>
    </row>
    <row r="32" spans="1:19" s="65" customFormat="1" ht="19.5" customHeight="1" x14ac:dyDescent="0.25">
      <c r="A32" s="66"/>
      <c r="B32" s="357" t="s">
        <v>138</v>
      </c>
      <c r="C32" s="358"/>
      <c r="D32" s="358"/>
      <c r="E32" s="359"/>
      <c r="F32" s="345" t="s">
        <v>142</v>
      </c>
      <c r="G32" s="346"/>
      <c r="H32" s="346"/>
      <c r="I32" s="346"/>
      <c r="J32" s="346"/>
      <c r="K32" s="346"/>
      <c r="L32" s="347"/>
      <c r="M32" s="441">
        <v>7295</v>
      </c>
      <c r="N32" s="442"/>
      <c r="O32" s="416">
        <f>M32*A32</f>
        <v>0</v>
      </c>
      <c r="P32" s="417"/>
    </row>
    <row r="33" spans="1:21" s="67" customFormat="1" ht="19.5" customHeight="1" x14ac:dyDescent="0.25">
      <c r="A33" s="66"/>
      <c r="B33" s="310" t="s">
        <v>78</v>
      </c>
      <c r="C33" s="311"/>
      <c r="D33" s="311"/>
      <c r="E33" s="312"/>
      <c r="F33" s="345" t="s">
        <v>77</v>
      </c>
      <c r="G33" s="346"/>
      <c r="H33" s="346"/>
      <c r="I33" s="346"/>
      <c r="J33" s="346"/>
      <c r="K33" s="346"/>
      <c r="L33" s="347"/>
      <c r="M33" s="457">
        <v>3195</v>
      </c>
      <c r="N33" s="458"/>
      <c r="O33" s="416">
        <f t="shared" ref="O33:O36" si="2">M33*A33</f>
        <v>0</v>
      </c>
      <c r="P33" s="417"/>
    </row>
    <row r="34" spans="1:21" s="67" customFormat="1" ht="19.5" customHeight="1" x14ac:dyDescent="0.25">
      <c r="A34" s="118"/>
      <c r="B34" s="310" t="s">
        <v>79</v>
      </c>
      <c r="C34" s="311"/>
      <c r="D34" s="311"/>
      <c r="E34" s="312"/>
      <c r="F34" s="608" t="s">
        <v>82</v>
      </c>
      <c r="G34" s="609"/>
      <c r="H34" s="609"/>
      <c r="I34" s="609"/>
      <c r="J34" s="609"/>
      <c r="K34" s="609"/>
      <c r="L34" s="610"/>
      <c r="M34" s="457">
        <v>1795</v>
      </c>
      <c r="N34" s="458"/>
      <c r="O34" s="416">
        <f t="shared" si="2"/>
        <v>0</v>
      </c>
      <c r="P34" s="417"/>
    </row>
    <row r="35" spans="1:21" s="67" customFormat="1" ht="19.5" customHeight="1" x14ac:dyDescent="0.25">
      <c r="A35" s="58"/>
      <c r="B35" s="310" t="s">
        <v>13</v>
      </c>
      <c r="C35" s="313"/>
      <c r="D35" s="313"/>
      <c r="E35" s="314"/>
      <c r="F35" s="345" t="s">
        <v>211</v>
      </c>
      <c r="G35" s="455"/>
      <c r="H35" s="455"/>
      <c r="I35" s="455"/>
      <c r="J35" s="455"/>
      <c r="K35" s="455"/>
      <c r="L35" s="456"/>
      <c r="M35" s="457">
        <v>595</v>
      </c>
      <c r="N35" s="458"/>
      <c r="O35" s="416">
        <f t="shared" si="2"/>
        <v>0</v>
      </c>
      <c r="P35" s="417"/>
    </row>
    <row r="36" spans="1:21" s="43" customFormat="1" ht="19.5" customHeight="1" thickBot="1" x14ac:dyDescent="0.3">
      <c r="A36" s="169"/>
      <c r="B36" s="553" t="s">
        <v>158</v>
      </c>
      <c r="C36" s="581"/>
      <c r="D36" s="581"/>
      <c r="E36" s="582"/>
      <c r="F36" s="334" t="s">
        <v>237</v>
      </c>
      <c r="G36" s="583"/>
      <c r="H36" s="583"/>
      <c r="I36" s="583"/>
      <c r="J36" s="583"/>
      <c r="K36" s="583"/>
      <c r="L36" s="584"/>
      <c r="M36" s="556">
        <v>1195</v>
      </c>
      <c r="N36" s="557"/>
      <c r="O36" s="566">
        <f t="shared" si="2"/>
        <v>0</v>
      </c>
      <c r="P36" s="567"/>
    </row>
    <row r="37" spans="1:21" s="67" customFormat="1" ht="17.25" customHeight="1" thickBot="1" x14ac:dyDescent="0.3">
      <c r="A37" s="97"/>
      <c r="B37" s="606" t="s">
        <v>140</v>
      </c>
      <c r="C37" s="606"/>
      <c r="D37" s="606"/>
      <c r="E37" s="606"/>
      <c r="F37" s="606"/>
      <c r="G37" s="606"/>
      <c r="H37" s="606"/>
      <c r="I37" s="606"/>
      <c r="J37" s="606"/>
      <c r="K37" s="606"/>
      <c r="L37" s="606"/>
      <c r="M37" s="606"/>
      <c r="N37" s="606"/>
      <c r="O37" s="606"/>
      <c r="P37" s="607"/>
    </row>
    <row r="38" spans="1:21" s="67" customFormat="1" ht="34.5" customHeight="1" thickBot="1" x14ac:dyDescent="0.3">
      <c r="A38" s="365" t="s">
        <v>47</v>
      </c>
      <c r="B38" s="366"/>
      <c r="C38" s="604"/>
      <c r="D38" s="604"/>
      <c r="E38" s="604"/>
      <c r="F38" s="604"/>
      <c r="G38" s="604"/>
      <c r="H38" s="604"/>
      <c r="I38" s="605"/>
      <c r="J38" s="108"/>
      <c r="K38" s="591" t="s">
        <v>52</v>
      </c>
      <c r="L38" s="592"/>
      <c r="M38" s="592"/>
      <c r="N38" s="592"/>
      <c r="O38" s="593">
        <f>SUM(O4:P36)</f>
        <v>0</v>
      </c>
      <c r="P38" s="594"/>
    </row>
    <row r="39" spans="1:21" s="67" customFormat="1" ht="27" customHeight="1" x14ac:dyDescent="0.25">
      <c r="A39" s="595"/>
      <c r="B39" s="596"/>
      <c r="C39" s="596"/>
      <c r="D39" s="596"/>
      <c r="E39" s="596"/>
      <c r="F39" s="596"/>
      <c r="G39" s="596"/>
      <c r="H39" s="596"/>
      <c r="I39" s="597"/>
      <c r="J39" s="108"/>
      <c r="K39" s="109"/>
      <c r="L39" s="109"/>
      <c r="M39" s="109"/>
      <c r="N39" s="109"/>
      <c r="O39" s="59"/>
      <c r="P39" s="60"/>
    </row>
    <row r="40" spans="1:21" s="67" customFormat="1" ht="62.25" customHeight="1" x14ac:dyDescent="0.25">
      <c r="A40" s="598"/>
      <c r="B40" s="599"/>
      <c r="C40" s="599"/>
      <c r="D40" s="599"/>
      <c r="E40" s="599"/>
      <c r="F40" s="599"/>
      <c r="G40" s="599"/>
      <c r="H40" s="599"/>
      <c r="I40" s="600"/>
      <c r="J40" s="108"/>
      <c r="K40" s="109"/>
      <c r="L40" s="109"/>
      <c r="M40" s="109"/>
      <c r="N40" s="109"/>
      <c r="O40" s="59"/>
      <c r="P40" s="60"/>
    </row>
    <row r="41" spans="1:21" s="67" customFormat="1" ht="62.25" customHeight="1" x14ac:dyDescent="0.25">
      <c r="A41" s="598"/>
      <c r="B41" s="599"/>
      <c r="C41" s="599"/>
      <c r="D41" s="599"/>
      <c r="E41" s="599"/>
      <c r="F41" s="599"/>
      <c r="G41" s="599"/>
      <c r="H41" s="599"/>
      <c r="I41" s="600"/>
      <c r="J41" s="108"/>
      <c r="K41" s="109"/>
      <c r="L41" s="109"/>
      <c r="M41" s="109"/>
      <c r="N41" s="109"/>
      <c r="O41" s="59"/>
      <c r="P41" s="60"/>
    </row>
    <row r="42" spans="1:21" s="67" customFormat="1" ht="27" customHeight="1" thickBot="1" x14ac:dyDescent="0.3">
      <c r="A42" s="601"/>
      <c r="B42" s="602"/>
      <c r="C42" s="602"/>
      <c r="D42" s="602"/>
      <c r="E42" s="602"/>
      <c r="F42" s="602"/>
      <c r="G42" s="602"/>
      <c r="H42" s="602"/>
      <c r="I42" s="603"/>
      <c r="J42" s="108"/>
      <c r="K42" s="109"/>
      <c r="L42" s="109"/>
      <c r="M42" s="109"/>
      <c r="N42" s="109"/>
      <c r="O42" s="59"/>
      <c r="P42" s="60"/>
    </row>
    <row r="43" spans="1:21" s="43" customFormat="1" ht="36" customHeight="1" x14ac:dyDescent="0.25">
      <c r="A43" s="492" t="s">
        <v>238</v>
      </c>
      <c r="B43" s="493"/>
      <c r="C43" s="493"/>
      <c r="D43" s="493"/>
      <c r="E43" s="493"/>
      <c r="F43" s="493"/>
      <c r="G43" s="493"/>
      <c r="H43" s="493"/>
      <c r="I43" s="493"/>
      <c r="J43" s="493"/>
      <c r="K43" s="493"/>
      <c r="L43" s="493"/>
      <c r="M43" s="493"/>
      <c r="N43" s="493"/>
      <c r="O43" s="493"/>
      <c r="P43" s="494"/>
      <c r="Q43" s="61"/>
      <c r="R43" s="61"/>
      <c r="S43" s="61"/>
      <c r="T43" s="61"/>
      <c r="U43" s="61"/>
    </row>
    <row r="44" spans="1:21" s="43" customFormat="1" ht="16.5" customHeight="1" thickBot="1" x14ac:dyDescent="0.3">
      <c r="A44" s="481" t="s">
        <v>235</v>
      </c>
      <c r="B44" s="482"/>
      <c r="C44" s="482"/>
      <c r="D44" s="482"/>
      <c r="E44" s="482"/>
      <c r="F44" s="482"/>
      <c r="G44" s="482"/>
      <c r="H44" s="482"/>
      <c r="I44" s="482"/>
      <c r="J44" s="482"/>
      <c r="K44" s="482"/>
      <c r="L44" s="482"/>
      <c r="M44" s="482"/>
      <c r="N44" s="482"/>
      <c r="O44" s="482"/>
      <c r="P44" s="483"/>
      <c r="Q44" s="62"/>
      <c r="R44" s="62"/>
      <c r="S44" s="62"/>
      <c r="T44" s="62"/>
      <c r="U44" s="62"/>
    </row>
  </sheetData>
  <sheetProtection algorithmName="SHA-512" hashValue="uk8Cv1Mt5dDY11hBOPmtKB16zMr9MXk4MsFPNB8Rl7qFh14/5ourPHT6xSSWipZDWZtp0j3GIM5Vrn/PlyPBPA==" saltValue="5BUjMXMtpCChcpbJl+PWjQ==" spinCount="100000" sheet="1" formatCells="0"/>
  <mergeCells count="136">
    <mergeCell ref="B22:L22"/>
    <mergeCell ref="M22:N22"/>
    <mergeCell ref="O22:P22"/>
    <mergeCell ref="B24:E24"/>
    <mergeCell ref="B27:E27"/>
    <mergeCell ref="F27:L27"/>
    <mergeCell ref="M27:N27"/>
    <mergeCell ref="F24:L24"/>
    <mergeCell ref="M24:N24"/>
    <mergeCell ref="O24:P24"/>
    <mergeCell ref="B25:E25"/>
    <mergeCell ref="F25:L25"/>
    <mergeCell ref="M25:N25"/>
    <mergeCell ref="O25:P25"/>
    <mergeCell ref="B26:E26"/>
    <mergeCell ref="F26:L26"/>
    <mergeCell ref="M26:N26"/>
    <mergeCell ref="O26:P26"/>
    <mergeCell ref="B23:N23"/>
    <mergeCell ref="B5:E5"/>
    <mergeCell ref="F5:L5"/>
    <mergeCell ref="O5:P5"/>
    <mergeCell ref="M4:N4"/>
    <mergeCell ref="M5:N5"/>
    <mergeCell ref="B4:E4"/>
    <mergeCell ref="F4:L4"/>
    <mergeCell ref="O8:P8"/>
    <mergeCell ref="M8:N8"/>
    <mergeCell ref="B8:E8"/>
    <mergeCell ref="F8:L8"/>
    <mergeCell ref="B6:E6"/>
    <mergeCell ref="F6:L6"/>
    <mergeCell ref="M6:N6"/>
    <mergeCell ref="O6:P6"/>
    <mergeCell ref="B7:E7"/>
    <mergeCell ref="F7:L7"/>
    <mergeCell ref="M7:N7"/>
    <mergeCell ref="O7:P7"/>
    <mergeCell ref="B3:L3"/>
    <mergeCell ref="M3:N3"/>
    <mergeCell ref="A1:P1"/>
    <mergeCell ref="A2:B2"/>
    <mergeCell ref="C2:D2"/>
    <mergeCell ref="E2:F2"/>
    <mergeCell ref="G2:J2"/>
    <mergeCell ref="L2:P2"/>
    <mergeCell ref="O4:P4"/>
    <mergeCell ref="B31:E31"/>
    <mergeCell ref="F31:L31"/>
    <mergeCell ref="M31:N31"/>
    <mergeCell ref="O31:P31"/>
    <mergeCell ref="M29:N29"/>
    <mergeCell ref="B35:E35"/>
    <mergeCell ref="F35:L35"/>
    <mergeCell ref="M35:N35"/>
    <mergeCell ref="O35:P35"/>
    <mergeCell ref="B29:L29"/>
    <mergeCell ref="B30:E30"/>
    <mergeCell ref="F30:L30"/>
    <mergeCell ref="M30:N30"/>
    <mergeCell ref="O30:P30"/>
    <mergeCell ref="F32:L32"/>
    <mergeCell ref="B33:E33"/>
    <mergeCell ref="F33:L33"/>
    <mergeCell ref="O33:P33"/>
    <mergeCell ref="B32:E32"/>
    <mergeCell ref="B34:E34"/>
    <mergeCell ref="F34:L34"/>
    <mergeCell ref="M34:N34"/>
    <mergeCell ref="O34:P34"/>
    <mergeCell ref="M33:N33"/>
    <mergeCell ref="M32:N32"/>
    <mergeCell ref="O32:P32"/>
    <mergeCell ref="A44:P44"/>
    <mergeCell ref="K38:N38"/>
    <mergeCell ref="O38:P38"/>
    <mergeCell ref="A39:I42"/>
    <mergeCell ref="A43:P43"/>
    <mergeCell ref="A38:B38"/>
    <mergeCell ref="C38:I38"/>
    <mergeCell ref="O36:P36"/>
    <mergeCell ref="B37:P37"/>
    <mergeCell ref="M36:N36"/>
    <mergeCell ref="B36:E36"/>
    <mergeCell ref="F36:L36"/>
    <mergeCell ref="B9:L9"/>
    <mergeCell ref="M9:N9"/>
    <mergeCell ref="B10:E10"/>
    <mergeCell ref="F10:L10"/>
    <mergeCell ref="M10:N10"/>
    <mergeCell ref="O10:P10"/>
    <mergeCell ref="B11:E11"/>
    <mergeCell ref="F11:L11"/>
    <mergeCell ref="M11:N11"/>
    <mergeCell ref="O11:P11"/>
    <mergeCell ref="F15:L15"/>
    <mergeCell ref="M15:N15"/>
    <mergeCell ref="O15:P15"/>
    <mergeCell ref="B21:E21"/>
    <mergeCell ref="F21:L21"/>
    <mergeCell ref="M21:N21"/>
    <mergeCell ref="O21:P21"/>
    <mergeCell ref="B16:L16"/>
    <mergeCell ref="M16:N16"/>
    <mergeCell ref="B17:E17"/>
    <mergeCell ref="F17:L17"/>
    <mergeCell ref="M17:N17"/>
    <mergeCell ref="O17:P17"/>
    <mergeCell ref="B18:E18"/>
    <mergeCell ref="F18:L18"/>
    <mergeCell ref="M18:N18"/>
    <mergeCell ref="O18:P18"/>
    <mergeCell ref="B28:E28"/>
    <mergeCell ref="F28:L28"/>
    <mergeCell ref="M28:N28"/>
    <mergeCell ref="O28:P28"/>
    <mergeCell ref="O27:P27"/>
    <mergeCell ref="B12:E12"/>
    <mergeCell ref="F12:L12"/>
    <mergeCell ref="M12:N12"/>
    <mergeCell ref="O12:P12"/>
    <mergeCell ref="B19:E19"/>
    <mergeCell ref="F19:L19"/>
    <mergeCell ref="M19:N19"/>
    <mergeCell ref="O19:P19"/>
    <mergeCell ref="B20:E20"/>
    <mergeCell ref="F20:L20"/>
    <mergeCell ref="M20:N20"/>
    <mergeCell ref="O20:P20"/>
    <mergeCell ref="B13:L13"/>
    <mergeCell ref="M13:N13"/>
    <mergeCell ref="B14:E14"/>
    <mergeCell ref="F14:L14"/>
    <mergeCell ref="M14:N14"/>
    <mergeCell ref="O14:P14"/>
    <mergeCell ref="B15:E15"/>
  </mergeCells>
  <printOptions horizontalCentered="1"/>
  <pageMargins left="0.6" right="0.45" top="0.5" bottom="0.5" header="0.3" footer="0.3"/>
  <pageSetup scale="76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O50"/>
  <sheetViews>
    <sheetView showGridLines="0" zoomScaleNormal="100" workbookViewId="0">
      <selection activeCell="R4" sqref="R4:X4"/>
    </sheetView>
  </sheetViews>
  <sheetFormatPr defaultColWidth="3.5546875" defaultRowHeight="13.2" x14ac:dyDescent="0.25"/>
  <cols>
    <col min="1" max="1" width="2.44140625" style="2" customWidth="1"/>
    <col min="2" max="2" width="6.6640625" style="1" customWidth="1"/>
    <col min="3" max="6" width="5.6640625" style="1" customWidth="1"/>
    <col min="7" max="7" width="4.6640625" style="1" customWidth="1"/>
    <col min="8" max="8" width="7.6640625" style="1" customWidth="1"/>
    <col min="9" max="9" width="4.109375" style="1" customWidth="1"/>
    <col min="10" max="10" width="6.6640625" style="1" customWidth="1"/>
    <col min="11" max="14" width="5.6640625" style="1" customWidth="1"/>
    <col min="15" max="15" width="4.33203125" style="1" customWidth="1"/>
    <col min="16" max="16" width="8.33203125" style="1" customWidth="1"/>
    <col min="17" max="17" width="5" style="1" customWidth="1"/>
    <col min="18" max="18" width="6.6640625" style="1" customWidth="1"/>
    <col min="19" max="22" width="5.6640625" style="1" customWidth="1"/>
    <col min="23" max="23" width="4.33203125" style="1" customWidth="1"/>
    <col min="24" max="24" width="9.33203125" style="1" customWidth="1"/>
    <col min="25" max="25" width="5.88671875" style="1" customWidth="1"/>
    <col min="26" max="26" width="2.44140625" style="2" customWidth="1"/>
    <col min="27" max="29" width="9.33203125" style="11" customWidth="1"/>
    <col min="30" max="39" width="9.33203125" style="2" customWidth="1"/>
    <col min="40" max="251" width="9.33203125" style="1" customWidth="1"/>
    <col min="252" max="252" width="5.5546875" style="1" customWidth="1"/>
    <col min="253" max="253" width="3.44140625" style="1" customWidth="1"/>
    <col min="254" max="254" width="4.6640625" style="1" customWidth="1"/>
    <col min="255" max="16384" width="3.5546875" style="1"/>
  </cols>
  <sheetData>
    <row r="1" spans="1:41" ht="28.5" customHeight="1" x14ac:dyDescent="0.25">
      <c r="A1" s="295" t="s">
        <v>118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Q1" s="296"/>
      <c r="R1" s="296"/>
      <c r="S1" s="296"/>
      <c r="T1" s="296"/>
      <c r="U1" s="296"/>
      <c r="V1" s="296"/>
      <c r="W1" s="296"/>
      <c r="X1" s="296"/>
      <c r="Y1" s="297"/>
      <c r="AN1" s="2"/>
      <c r="AO1" s="2"/>
    </row>
    <row r="2" spans="1:41" s="2" customFormat="1" ht="6" customHeight="1" x14ac:dyDescent="0.25">
      <c r="A2" s="13"/>
      <c r="B2" s="7"/>
      <c r="C2" s="7"/>
      <c r="D2" s="7"/>
      <c r="E2" s="7"/>
      <c r="F2" s="7"/>
      <c r="G2" s="7"/>
      <c r="H2" s="7"/>
      <c r="I2" s="7"/>
      <c r="J2" s="7"/>
      <c r="K2" s="8"/>
      <c r="L2" s="8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10"/>
      <c r="AA2" s="11"/>
      <c r="AB2" s="11"/>
      <c r="AC2" s="11"/>
    </row>
    <row r="3" spans="1:41" s="2" customFormat="1" ht="12" customHeight="1" x14ac:dyDescent="0.25">
      <c r="A3" s="13"/>
      <c r="B3" s="7"/>
      <c r="C3" s="7"/>
      <c r="D3" s="7"/>
      <c r="E3" s="7"/>
      <c r="F3" s="7"/>
      <c r="G3" s="7"/>
      <c r="H3" s="7"/>
      <c r="I3" s="7"/>
      <c r="J3" s="7"/>
      <c r="K3" s="8"/>
      <c r="L3" s="8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10"/>
      <c r="AA3" s="11"/>
      <c r="AB3" s="11"/>
      <c r="AC3" s="11"/>
    </row>
    <row r="4" spans="1:41" s="14" customFormat="1" ht="54" customHeight="1" x14ac:dyDescent="0.25">
      <c r="A4" s="15"/>
      <c r="B4" s="636" t="s">
        <v>33</v>
      </c>
      <c r="C4" s="636"/>
      <c r="D4" s="636"/>
      <c r="E4" s="636"/>
      <c r="F4" s="636"/>
      <c r="G4" s="636"/>
      <c r="H4" s="636"/>
      <c r="I4" s="16"/>
      <c r="J4" s="636" t="s">
        <v>32</v>
      </c>
      <c r="K4" s="636"/>
      <c r="L4" s="636"/>
      <c r="M4" s="636"/>
      <c r="N4" s="636"/>
      <c r="O4" s="636"/>
      <c r="P4" s="636"/>
      <c r="Q4" s="16"/>
      <c r="R4" s="636" t="s">
        <v>34</v>
      </c>
      <c r="S4" s="636"/>
      <c r="T4" s="636"/>
      <c r="U4" s="636"/>
      <c r="V4" s="636"/>
      <c r="W4" s="636"/>
      <c r="X4" s="636"/>
      <c r="Y4" s="17"/>
      <c r="AA4" s="11"/>
      <c r="AB4" s="11"/>
      <c r="AC4" s="11"/>
    </row>
    <row r="5" spans="1:41" ht="5.25" customHeight="1" x14ac:dyDescent="0.25">
      <c r="A5" s="13"/>
      <c r="B5" s="2"/>
      <c r="C5" s="2"/>
      <c r="D5" s="2"/>
      <c r="E5" s="2"/>
      <c r="F5" s="2"/>
      <c r="G5" s="2"/>
      <c r="H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8"/>
    </row>
    <row r="6" spans="1:41" s="19" customFormat="1" ht="90.75" customHeight="1" x14ac:dyDescent="0.25">
      <c r="A6" s="20"/>
      <c r="B6" s="21" t="s">
        <v>5</v>
      </c>
      <c r="C6" s="22" t="s">
        <v>7</v>
      </c>
      <c r="D6" s="22" t="s">
        <v>113</v>
      </c>
      <c r="E6" s="21" t="s">
        <v>6</v>
      </c>
      <c r="F6" s="22" t="s">
        <v>8</v>
      </c>
      <c r="G6" s="21" t="s">
        <v>24</v>
      </c>
      <c r="H6" s="21" t="s">
        <v>11</v>
      </c>
      <c r="J6" s="21" t="s">
        <v>5</v>
      </c>
      <c r="K6" s="22" t="s">
        <v>7</v>
      </c>
      <c r="L6" s="22" t="s">
        <v>113</v>
      </c>
      <c r="M6" s="21" t="s">
        <v>6</v>
      </c>
      <c r="N6" s="22" t="s">
        <v>8</v>
      </c>
      <c r="O6" s="23" t="s">
        <v>24</v>
      </c>
      <c r="P6" s="21" t="s">
        <v>11</v>
      </c>
      <c r="Q6" s="24"/>
      <c r="R6" s="21" t="s">
        <v>5</v>
      </c>
      <c r="S6" s="22" t="s">
        <v>7</v>
      </c>
      <c r="T6" s="22" t="s">
        <v>113</v>
      </c>
      <c r="U6" s="21" t="s">
        <v>6</v>
      </c>
      <c r="V6" s="22" t="s">
        <v>8</v>
      </c>
      <c r="W6" s="21" t="s">
        <v>24</v>
      </c>
      <c r="X6" s="21" t="s">
        <v>11</v>
      </c>
      <c r="Y6" s="25"/>
      <c r="AA6" s="26"/>
      <c r="AB6" s="26"/>
      <c r="AC6" s="26" t="s">
        <v>66</v>
      </c>
    </row>
    <row r="7" spans="1:41" s="19" customFormat="1" ht="7.5" customHeight="1" x14ac:dyDescent="0.25">
      <c r="A7" s="20"/>
      <c r="B7" s="27"/>
      <c r="C7" s="28"/>
      <c r="D7" s="28"/>
      <c r="E7" s="27"/>
      <c r="F7" s="28"/>
      <c r="G7" s="29"/>
      <c r="H7" s="27"/>
      <c r="J7" s="27"/>
      <c r="K7" s="28"/>
      <c r="L7" s="28"/>
      <c r="M7" s="27"/>
      <c r="N7" s="28"/>
      <c r="O7" s="30"/>
      <c r="P7" s="27"/>
      <c r="Q7" s="24"/>
      <c r="R7" s="27"/>
      <c r="S7" s="31"/>
      <c r="T7" s="31"/>
      <c r="U7" s="32"/>
      <c r="V7" s="31"/>
      <c r="W7" s="33"/>
      <c r="X7" s="27"/>
      <c r="Y7" s="240"/>
      <c r="AA7" s="26"/>
      <c r="AB7" s="26"/>
      <c r="AC7" s="26"/>
    </row>
    <row r="8" spans="1:41" ht="18.75" customHeight="1" x14ac:dyDescent="0.25">
      <c r="A8" s="13"/>
      <c r="B8" s="79" t="s">
        <v>25</v>
      </c>
      <c r="C8" s="80" t="s">
        <v>26</v>
      </c>
      <c r="D8" s="80" t="s">
        <v>65</v>
      </c>
      <c r="E8" s="80" t="s">
        <v>27</v>
      </c>
      <c r="F8" s="79">
        <v>15</v>
      </c>
      <c r="G8" s="81" t="s">
        <v>10</v>
      </c>
      <c r="H8" s="78">
        <v>58000</v>
      </c>
      <c r="I8" s="90"/>
      <c r="J8" s="79" t="s">
        <v>25</v>
      </c>
      <c r="K8" s="79">
        <v>10</v>
      </c>
      <c r="L8" s="79" t="s">
        <v>65</v>
      </c>
      <c r="M8" s="83" t="s">
        <v>27</v>
      </c>
      <c r="N8" s="79">
        <v>15</v>
      </c>
      <c r="O8" s="81" t="s">
        <v>10</v>
      </c>
      <c r="P8" s="84">
        <v>66000</v>
      </c>
      <c r="Q8" s="90"/>
      <c r="R8" s="79" t="s">
        <v>25</v>
      </c>
      <c r="S8" s="85">
        <v>13</v>
      </c>
      <c r="T8" s="85" t="s">
        <v>65</v>
      </c>
      <c r="U8" s="86" t="s">
        <v>27</v>
      </c>
      <c r="V8" s="85">
        <v>15</v>
      </c>
      <c r="W8" s="87" t="s">
        <v>10</v>
      </c>
      <c r="X8" s="78">
        <v>68250</v>
      </c>
      <c r="Y8" s="126"/>
      <c r="Z8" s="13"/>
      <c r="AA8" s="267"/>
      <c r="AB8" s="272"/>
      <c r="AC8" s="34">
        <v>39203</v>
      </c>
    </row>
    <row r="9" spans="1:41" ht="18.75" customHeight="1" x14ac:dyDescent="0.25">
      <c r="A9" s="13"/>
      <c r="B9" s="79" t="s">
        <v>25</v>
      </c>
      <c r="C9" s="82" t="s">
        <v>26</v>
      </c>
      <c r="D9" s="82" t="s">
        <v>65</v>
      </c>
      <c r="E9" s="80" t="s">
        <v>27</v>
      </c>
      <c r="F9" s="79">
        <v>15</v>
      </c>
      <c r="G9" s="81" t="s">
        <v>28</v>
      </c>
      <c r="H9" s="78">
        <v>59250</v>
      </c>
      <c r="I9" s="90"/>
      <c r="J9" s="79" t="s">
        <v>25</v>
      </c>
      <c r="K9" s="79">
        <v>10</v>
      </c>
      <c r="L9" s="79" t="s">
        <v>65</v>
      </c>
      <c r="M9" s="83" t="s">
        <v>27</v>
      </c>
      <c r="N9" s="79">
        <v>15</v>
      </c>
      <c r="O9" s="81" t="s">
        <v>28</v>
      </c>
      <c r="P9" s="84">
        <v>67250</v>
      </c>
      <c r="Q9" s="90"/>
      <c r="R9" s="79" t="s">
        <v>25</v>
      </c>
      <c r="S9" s="85">
        <v>13</v>
      </c>
      <c r="T9" s="85" t="s">
        <v>65</v>
      </c>
      <c r="U9" s="86" t="s">
        <v>27</v>
      </c>
      <c r="V9" s="85">
        <v>15</v>
      </c>
      <c r="W9" s="87" t="s">
        <v>28</v>
      </c>
      <c r="X9" s="78">
        <v>69250</v>
      </c>
      <c r="Y9" s="126"/>
      <c r="Z9" s="13"/>
      <c r="AA9" s="267"/>
      <c r="AB9" s="272"/>
      <c r="AC9" s="34">
        <v>40103</v>
      </c>
    </row>
    <row r="10" spans="1:41" ht="18.75" customHeight="1" x14ac:dyDescent="0.25">
      <c r="A10" s="13"/>
      <c r="B10" s="35" t="s">
        <v>25</v>
      </c>
      <c r="C10" s="36" t="s">
        <v>26</v>
      </c>
      <c r="D10" s="36" t="s">
        <v>65</v>
      </c>
      <c r="E10" s="36" t="s">
        <v>27</v>
      </c>
      <c r="F10" s="35">
        <v>20</v>
      </c>
      <c r="G10" s="37" t="s">
        <v>10</v>
      </c>
      <c r="H10" s="38">
        <v>57250</v>
      </c>
      <c r="I10" s="90"/>
      <c r="J10" s="35" t="s">
        <v>25</v>
      </c>
      <c r="K10" s="35">
        <v>10</v>
      </c>
      <c r="L10" s="35" t="s">
        <v>65</v>
      </c>
      <c r="M10" s="39" t="s">
        <v>27</v>
      </c>
      <c r="N10" s="35">
        <v>20</v>
      </c>
      <c r="O10" s="37" t="s">
        <v>10</v>
      </c>
      <c r="P10" s="70">
        <v>64750</v>
      </c>
      <c r="Q10" s="90"/>
      <c r="R10" s="35" t="s">
        <v>25</v>
      </c>
      <c r="S10" s="40">
        <v>13</v>
      </c>
      <c r="T10" s="40" t="s">
        <v>65</v>
      </c>
      <c r="U10" s="41" t="s">
        <v>27</v>
      </c>
      <c r="V10" s="40">
        <v>20</v>
      </c>
      <c r="W10" s="42" t="s">
        <v>10</v>
      </c>
      <c r="X10" s="189">
        <v>67000</v>
      </c>
      <c r="Y10" s="126"/>
      <c r="Z10" s="13"/>
      <c r="AA10" s="267"/>
      <c r="AB10" s="272"/>
      <c r="AC10" s="34">
        <v>38746</v>
      </c>
    </row>
    <row r="11" spans="1:41" ht="18.75" customHeight="1" x14ac:dyDescent="0.25">
      <c r="A11" s="13"/>
      <c r="B11" s="35" t="s">
        <v>25</v>
      </c>
      <c r="C11" s="36" t="s">
        <v>26</v>
      </c>
      <c r="D11" s="36" t="s">
        <v>65</v>
      </c>
      <c r="E11" s="36" t="s">
        <v>27</v>
      </c>
      <c r="F11" s="35">
        <v>20</v>
      </c>
      <c r="G11" s="35" t="s">
        <v>28</v>
      </c>
      <c r="H11" s="38">
        <v>58500</v>
      </c>
      <c r="I11" s="90"/>
      <c r="J11" s="35" t="s">
        <v>25</v>
      </c>
      <c r="K11" s="40">
        <v>10</v>
      </c>
      <c r="L11" s="40" t="s">
        <v>65</v>
      </c>
      <c r="M11" s="39" t="s">
        <v>27</v>
      </c>
      <c r="N11" s="35">
        <v>20</v>
      </c>
      <c r="O11" s="37" t="s">
        <v>28</v>
      </c>
      <c r="P11" s="70">
        <v>66500</v>
      </c>
      <c r="Q11" s="90"/>
      <c r="R11" s="35" t="s">
        <v>25</v>
      </c>
      <c r="S11" s="40">
        <v>13</v>
      </c>
      <c r="T11" s="40" t="s">
        <v>65</v>
      </c>
      <c r="U11" s="41" t="s">
        <v>27</v>
      </c>
      <c r="V11" s="40">
        <v>20</v>
      </c>
      <c r="W11" s="42" t="s">
        <v>28</v>
      </c>
      <c r="X11" s="189">
        <v>68500</v>
      </c>
      <c r="Y11" s="126"/>
      <c r="Z11" s="13"/>
      <c r="AA11" s="267"/>
      <c r="AB11" s="272"/>
      <c r="AC11" s="34">
        <v>39406</v>
      </c>
    </row>
    <row r="12" spans="1:41" ht="18.75" customHeight="1" x14ac:dyDescent="0.25">
      <c r="A12" s="13"/>
      <c r="B12" s="79" t="s">
        <v>25</v>
      </c>
      <c r="C12" s="80" t="s">
        <v>26</v>
      </c>
      <c r="D12" s="80" t="s">
        <v>65</v>
      </c>
      <c r="E12" s="80" t="s">
        <v>112</v>
      </c>
      <c r="F12" s="79">
        <v>22</v>
      </c>
      <c r="G12" s="81" t="s">
        <v>10</v>
      </c>
      <c r="H12" s="78">
        <v>58500</v>
      </c>
      <c r="I12" s="90"/>
      <c r="J12" s="79" t="s">
        <v>25</v>
      </c>
      <c r="K12" s="80" t="s">
        <v>115</v>
      </c>
      <c r="L12" s="80" t="s">
        <v>65</v>
      </c>
      <c r="M12" s="80" t="s">
        <v>112</v>
      </c>
      <c r="N12" s="79">
        <v>22</v>
      </c>
      <c r="O12" s="81" t="s">
        <v>10</v>
      </c>
      <c r="P12" s="78">
        <v>66500</v>
      </c>
      <c r="Q12" s="90"/>
      <c r="R12" s="79" t="s">
        <v>25</v>
      </c>
      <c r="S12" s="80" t="s">
        <v>114</v>
      </c>
      <c r="T12" s="80" t="s">
        <v>65</v>
      </c>
      <c r="U12" s="80" t="s">
        <v>112</v>
      </c>
      <c r="V12" s="79">
        <v>22</v>
      </c>
      <c r="W12" s="81" t="s">
        <v>10</v>
      </c>
      <c r="X12" s="78">
        <v>68750</v>
      </c>
      <c r="Y12" s="126"/>
      <c r="Z12" s="13"/>
      <c r="AA12" s="267"/>
      <c r="AB12" s="272"/>
      <c r="AC12" s="34">
        <v>41367</v>
      </c>
    </row>
    <row r="13" spans="1:41" ht="18.75" customHeight="1" x14ac:dyDescent="0.25">
      <c r="A13" s="13"/>
      <c r="B13" s="176" t="s">
        <v>25</v>
      </c>
      <c r="C13" s="177" t="s">
        <v>26</v>
      </c>
      <c r="D13" s="177" t="s">
        <v>65</v>
      </c>
      <c r="E13" s="178" t="s">
        <v>112</v>
      </c>
      <c r="F13" s="176">
        <v>22</v>
      </c>
      <c r="G13" s="179" t="s">
        <v>28</v>
      </c>
      <c r="H13" s="180">
        <v>60250</v>
      </c>
      <c r="I13" s="90"/>
      <c r="J13" s="79" t="s">
        <v>25</v>
      </c>
      <c r="K13" s="80" t="s">
        <v>115</v>
      </c>
      <c r="L13" s="82" t="s">
        <v>65</v>
      </c>
      <c r="M13" s="80" t="s">
        <v>112</v>
      </c>
      <c r="N13" s="79">
        <v>22</v>
      </c>
      <c r="O13" s="79" t="s">
        <v>28</v>
      </c>
      <c r="P13" s="78">
        <v>68000</v>
      </c>
      <c r="Q13" s="90"/>
      <c r="R13" s="79" t="s">
        <v>25</v>
      </c>
      <c r="S13" s="80" t="s">
        <v>114</v>
      </c>
      <c r="T13" s="82" t="s">
        <v>65</v>
      </c>
      <c r="U13" s="80" t="s">
        <v>112</v>
      </c>
      <c r="V13" s="79">
        <v>22</v>
      </c>
      <c r="W13" s="79" t="s">
        <v>28</v>
      </c>
      <c r="X13" s="78">
        <v>70000</v>
      </c>
      <c r="Y13" s="126"/>
      <c r="Z13" s="13"/>
      <c r="AA13" s="267"/>
      <c r="AB13" s="272"/>
      <c r="AC13" s="34">
        <v>42558</v>
      </c>
    </row>
    <row r="14" spans="1:41" ht="18.75" customHeight="1" x14ac:dyDescent="0.25">
      <c r="A14" s="13"/>
      <c r="B14" s="2"/>
      <c r="C14" s="2"/>
      <c r="D14" s="2"/>
      <c r="E14" s="2"/>
      <c r="F14" s="2"/>
      <c r="G14" s="2"/>
      <c r="H14" s="2"/>
      <c r="I14" s="2"/>
      <c r="J14" s="182" t="s">
        <v>25</v>
      </c>
      <c r="K14" s="182">
        <v>10</v>
      </c>
      <c r="L14" s="182" t="s">
        <v>116</v>
      </c>
      <c r="M14" s="183" t="s">
        <v>29</v>
      </c>
      <c r="N14" s="182">
        <v>15</v>
      </c>
      <c r="O14" s="184" t="s">
        <v>10</v>
      </c>
      <c r="P14" s="185">
        <v>70500</v>
      </c>
      <c r="Q14" s="90"/>
      <c r="R14" s="182" t="s">
        <v>25</v>
      </c>
      <c r="S14" s="186">
        <v>13</v>
      </c>
      <c r="T14" s="186" t="s">
        <v>116</v>
      </c>
      <c r="U14" s="187" t="s">
        <v>29</v>
      </c>
      <c r="V14" s="186">
        <v>15</v>
      </c>
      <c r="W14" s="188" t="s">
        <v>10</v>
      </c>
      <c r="X14" s="189">
        <v>73500</v>
      </c>
      <c r="Y14" s="126"/>
      <c r="Z14" s="13"/>
      <c r="AA14" s="267"/>
      <c r="AB14" s="272"/>
      <c r="AC14" s="34">
        <v>40757</v>
      </c>
    </row>
    <row r="15" spans="1:41" ht="18.75" customHeight="1" x14ac:dyDescent="0.25">
      <c r="A15" s="13"/>
      <c r="B15" s="2"/>
      <c r="C15" s="2"/>
      <c r="D15" s="2"/>
      <c r="E15" s="2"/>
      <c r="F15" s="2"/>
      <c r="G15" s="2"/>
      <c r="H15" s="2"/>
      <c r="I15" s="2"/>
      <c r="J15" s="182" t="s">
        <v>25</v>
      </c>
      <c r="K15" s="186">
        <v>10</v>
      </c>
      <c r="L15" s="186" t="s">
        <v>116</v>
      </c>
      <c r="M15" s="183" t="s">
        <v>29</v>
      </c>
      <c r="N15" s="182">
        <v>15</v>
      </c>
      <c r="O15" s="184" t="s">
        <v>28</v>
      </c>
      <c r="P15" s="185">
        <v>72500</v>
      </c>
      <c r="Q15" s="90"/>
      <c r="R15" s="182" t="s">
        <v>25</v>
      </c>
      <c r="S15" s="186">
        <v>13</v>
      </c>
      <c r="T15" s="186" t="s">
        <v>116</v>
      </c>
      <c r="U15" s="187" t="s">
        <v>29</v>
      </c>
      <c r="V15" s="186">
        <v>15</v>
      </c>
      <c r="W15" s="188" t="s">
        <v>28</v>
      </c>
      <c r="X15" s="189">
        <v>75750</v>
      </c>
      <c r="Y15" s="126"/>
      <c r="Z15" s="13"/>
      <c r="AA15" s="267"/>
      <c r="AB15" s="272"/>
      <c r="AC15" s="34">
        <v>41637</v>
      </c>
    </row>
    <row r="16" spans="1:41" ht="18.75" customHeight="1" x14ac:dyDescent="0.25">
      <c r="A16" s="13"/>
      <c r="B16" s="2"/>
      <c r="C16" s="2"/>
      <c r="D16" s="2"/>
      <c r="E16" s="2"/>
      <c r="F16" s="2"/>
      <c r="G16" s="2"/>
      <c r="H16" s="2"/>
      <c r="I16" s="2"/>
      <c r="J16" s="79" t="s">
        <v>25</v>
      </c>
      <c r="K16" s="79">
        <v>10</v>
      </c>
      <c r="L16" s="79" t="s">
        <v>116</v>
      </c>
      <c r="M16" s="83" t="s">
        <v>29</v>
      </c>
      <c r="N16" s="79">
        <v>20</v>
      </c>
      <c r="O16" s="81" t="s">
        <v>10</v>
      </c>
      <c r="P16" s="84">
        <v>69500</v>
      </c>
      <c r="Q16" s="90"/>
      <c r="R16" s="79" t="s">
        <v>25</v>
      </c>
      <c r="S16" s="85">
        <v>13</v>
      </c>
      <c r="T16" s="85" t="s">
        <v>116</v>
      </c>
      <c r="U16" s="86" t="s">
        <v>29</v>
      </c>
      <c r="V16" s="85">
        <v>20</v>
      </c>
      <c r="W16" s="87" t="s">
        <v>10</v>
      </c>
      <c r="X16" s="78">
        <v>72750</v>
      </c>
      <c r="Y16" s="126"/>
      <c r="Z16" s="13"/>
      <c r="AA16" s="267"/>
      <c r="AB16" s="272"/>
      <c r="AC16" s="34">
        <v>42480</v>
      </c>
    </row>
    <row r="17" spans="1:29" ht="18.75" customHeight="1" x14ac:dyDescent="0.25">
      <c r="A17" s="13"/>
      <c r="B17" s="2"/>
      <c r="C17" s="2"/>
      <c r="D17" s="2"/>
      <c r="E17" s="2"/>
      <c r="F17" s="2"/>
      <c r="G17" s="2"/>
      <c r="H17" s="2"/>
      <c r="I17" s="2"/>
      <c r="J17" s="79" t="s">
        <v>25</v>
      </c>
      <c r="K17" s="79">
        <v>10</v>
      </c>
      <c r="L17" s="79" t="s">
        <v>116</v>
      </c>
      <c r="M17" s="83" t="s">
        <v>29</v>
      </c>
      <c r="N17" s="79">
        <v>20</v>
      </c>
      <c r="O17" s="81" t="s">
        <v>28</v>
      </c>
      <c r="P17" s="84">
        <v>70750</v>
      </c>
      <c r="Q17" s="90"/>
      <c r="R17" s="79" t="s">
        <v>25</v>
      </c>
      <c r="S17" s="85">
        <v>13</v>
      </c>
      <c r="T17" s="85" t="s">
        <v>116</v>
      </c>
      <c r="U17" s="86" t="s">
        <v>29</v>
      </c>
      <c r="V17" s="85">
        <v>20</v>
      </c>
      <c r="W17" s="87" t="s">
        <v>28</v>
      </c>
      <c r="X17" s="78">
        <v>74000</v>
      </c>
      <c r="Y17" s="126"/>
      <c r="Z17" s="13"/>
      <c r="AA17" s="267"/>
      <c r="AB17" s="272"/>
      <c r="AC17" s="34">
        <v>43817</v>
      </c>
    </row>
    <row r="18" spans="1:29" ht="18.75" customHeight="1" x14ac:dyDescent="0.25">
      <c r="A18" s="13"/>
      <c r="B18" s="2"/>
      <c r="C18" s="2"/>
      <c r="D18" s="2"/>
      <c r="E18" s="2"/>
      <c r="F18" s="2"/>
      <c r="G18" s="2"/>
      <c r="H18" s="2"/>
      <c r="I18" s="2"/>
      <c r="J18" s="182" t="s">
        <v>25</v>
      </c>
      <c r="K18" s="182">
        <v>10</v>
      </c>
      <c r="L18" s="182" t="s">
        <v>65</v>
      </c>
      <c r="M18" s="183" t="s">
        <v>117</v>
      </c>
      <c r="N18" s="182">
        <v>22</v>
      </c>
      <c r="O18" s="184" t="s">
        <v>10</v>
      </c>
      <c r="P18" s="185">
        <v>70500</v>
      </c>
      <c r="Q18" s="90"/>
      <c r="R18" s="182" t="s">
        <v>25</v>
      </c>
      <c r="S18" s="182">
        <v>13</v>
      </c>
      <c r="T18" s="182" t="s">
        <v>65</v>
      </c>
      <c r="U18" s="183" t="s">
        <v>117</v>
      </c>
      <c r="V18" s="182">
        <v>22</v>
      </c>
      <c r="W18" s="184" t="s">
        <v>10</v>
      </c>
      <c r="X18" s="189">
        <v>74500</v>
      </c>
      <c r="Y18" s="126"/>
      <c r="Z18" s="13"/>
      <c r="AA18" s="267"/>
      <c r="AB18" s="272"/>
      <c r="AC18" s="34"/>
    </row>
    <row r="19" spans="1:29" ht="18.75" customHeight="1" x14ac:dyDescent="0.25">
      <c r="A19" s="13"/>
      <c r="B19" s="2"/>
      <c r="C19" s="2"/>
      <c r="D19" s="2"/>
      <c r="E19" s="2"/>
      <c r="F19" s="2"/>
      <c r="G19" s="2"/>
      <c r="H19" s="2"/>
      <c r="I19" s="2"/>
      <c r="J19" s="182" t="s">
        <v>25</v>
      </c>
      <c r="K19" s="186">
        <v>10</v>
      </c>
      <c r="L19" s="186" t="s">
        <v>65</v>
      </c>
      <c r="M19" s="183" t="s">
        <v>117</v>
      </c>
      <c r="N19" s="182">
        <v>22</v>
      </c>
      <c r="O19" s="184" t="s">
        <v>28</v>
      </c>
      <c r="P19" s="185">
        <v>72250</v>
      </c>
      <c r="Q19" s="90"/>
      <c r="R19" s="182" t="s">
        <v>25</v>
      </c>
      <c r="S19" s="186">
        <v>13</v>
      </c>
      <c r="T19" s="186" t="s">
        <v>65</v>
      </c>
      <c r="U19" s="183" t="s">
        <v>117</v>
      </c>
      <c r="V19" s="182">
        <v>22</v>
      </c>
      <c r="W19" s="184" t="s">
        <v>28</v>
      </c>
      <c r="X19" s="189">
        <v>76000</v>
      </c>
      <c r="Y19" s="126"/>
      <c r="Z19" s="13"/>
      <c r="AA19" s="267"/>
      <c r="AB19" s="272"/>
      <c r="AC19" s="34"/>
    </row>
    <row r="20" spans="1:29" ht="18.75" customHeight="1" x14ac:dyDescent="0.25">
      <c r="A20" s="13"/>
      <c r="B20" s="2"/>
      <c r="C20" s="2"/>
      <c r="D20" s="2"/>
      <c r="E20" s="2"/>
      <c r="F20" s="2"/>
      <c r="G20" s="2"/>
      <c r="H20" s="2"/>
      <c r="I20" s="2"/>
      <c r="J20" s="79" t="s">
        <v>25</v>
      </c>
      <c r="K20" s="79">
        <v>10</v>
      </c>
      <c r="L20" s="79" t="s">
        <v>65</v>
      </c>
      <c r="M20" s="83" t="s">
        <v>30</v>
      </c>
      <c r="N20" s="79">
        <v>15</v>
      </c>
      <c r="O20" s="81" t="s">
        <v>10</v>
      </c>
      <c r="P20" s="84">
        <v>72500</v>
      </c>
      <c r="Q20" s="90"/>
      <c r="R20" s="79" t="s">
        <v>25</v>
      </c>
      <c r="S20" s="85">
        <v>13</v>
      </c>
      <c r="T20" s="85" t="s">
        <v>65</v>
      </c>
      <c r="U20" s="86" t="s">
        <v>30</v>
      </c>
      <c r="V20" s="85">
        <v>15</v>
      </c>
      <c r="W20" s="87" t="s">
        <v>10</v>
      </c>
      <c r="X20" s="78">
        <v>76250</v>
      </c>
      <c r="Y20" s="126"/>
      <c r="Z20" s="13"/>
      <c r="AA20" s="267"/>
      <c r="AB20" s="272"/>
      <c r="AC20" s="34">
        <v>41793</v>
      </c>
    </row>
    <row r="21" spans="1:29" ht="18.75" customHeight="1" x14ac:dyDescent="0.25">
      <c r="A21" s="13"/>
      <c r="B21" s="2"/>
      <c r="C21" s="2"/>
      <c r="D21" s="2"/>
      <c r="E21" s="2"/>
      <c r="F21" s="2"/>
      <c r="G21" s="2"/>
      <c r="H21" s="2"/>
      <c r="I21" s="2"/>
      <c r="J21" s="79" t="s">
        <v>25</v>
      </c>
      <c r="K21" s="79">
        <v>10</v>
      </c>
      <c r="L21" s="79" t="s">
        <v>65</v>
      </c>
      <c r="M21" s="83" t="s">
        <v>30</v>
      </c>
      <c r="N21" s="79">
        <v>15</v>
      </c>
      <c r="O21" s="81" t="s">
        <v>28</v>
      </c>
      <c r="P21" s="84">
        <v>75000</v>
      </c>
      <c r="Q21" s="90"/>
      <c r="R21" s="79" t="s">
        <v>25</v>
      </c>
      <c r="S21" s="85">
        <v>13</v>
      </c>
      <c r="T21" s="85" t="s">
        <v>65</v>
      </c>
      <c r="U21" s="86" t="s">
        <v>30</v>
      </c>
      <c r="V21" s="85">
        <v>15</v>
      </c>
      <c r="W21" s="87" t="s">
        <v>28</v>
      </c>
      <c r="X21" s="78">
        <v>78500</v>
      </c>
      <c r="Y21" s="126"/>
      <c r="Z21" s="13"/>
      <c r="AA21" s="267"/>
      <c r="AB21" s="272"/>
      <c r="AC21" s="34">
        <v>42784</v>
      </c>
    </row>
    <row r="22" spans="1:29" ht="18.75" customHeight="1" x14ac:dyDescent="0.25">
      <c r="A22" s="13"/>
      <c r="B22" s="2"/>
      <c r="C22" s="2"/>
      <c r="D22" s="2"/>
      <c r="E22" s="2"/>
      <c r="F22" s="2"/>
      <c r="G22" s="2"/>
      <c r="H22" s="2"/>
      <c r="I22" s="2"/>
      <c r="J22" s="35" t="s">
        <v>25</v>
      </c>
      <c r="K22" s="35">
        <v>10</v>
      </c>
      <c r="L22" s="35" t="s">
        <v>65</v>
      </c>
      <c r="M22" s="39" t="s">
        <v>30</v>
      </c>
      <c r="N22" s="35">
        <v>20</v>
      </c>
      <c r="O22" s="37" t="s">
        <v>10</v>
      </c>
      <c r="P22" s="70">
        <v>71500</v>
      </c>
      <c r="Q22" s="90"/>
      <c r="R22" s="35" t="s">
        <v>25</v>
      </c>
      <c r="S22" s="40">
        <v>13</v>
      </c>
      <c r="T22" s="40" t="s">
        <v>65</v>
      </c>
      <c r="U22" s="41" t="s">
        <v>30</v>
      </c>
      <c r="V22" s="40">
        <v>20</v>
      </c>
      <c r="W22" s="42" t="s">
        <v>10</v>
      </c>
      <c r="X22" s="189">
        <v>75250</v>
      </c>
      <c r="Y22" s="126"/>
      <c r="Z22" s="13"/>
      <c r="AA22" s="267"/>
      <c r="AB22" s="272"/>
      <c r="AC22" s="34"/>
    </row>
    <row r="23" spans="1:29" ht="18.75" customHeight="1" x14ac:dyDescent="0.25">
      <c r="A23" s="13"/>
      <c r="B23" s="181"/>
      <c r="C23" s="181"/>
      <c r="D23" s="181"/>
      <c r="E23" s="181"/>
      <c r="F23" s="181"/>
      <c r="G23" s="181"/>
      <c r="H23" s="181"/>
      <c r="I23" s="181"/>
      <c r="J23" s="35" t="s">
        <v>25</v>
      </c>
      <c r="K23" s="37">
        <v>10</v>
      </c>
      <c r="L23" s="37" t="s">
        <v>65</v>
      </c>
      <c r="M23" s="39" t="s">
        <v>30</v>
      </c>
      <c r="N23" s="35">
        <v>20</v>
      </c>
      <c r="O23" s="37" t="s">
        <v>28</v>
      </c>
      <c r="P23" s="70">
        <v>73000</v>
      </c>
      <c r="Q23" s="90"/>
      <c r="R23" s="35" t="s">
        <v>25</v>
      </c>
      <c r="S23" s="35">
        <v>13</v>
      </c>
      <c r="T23" s="35" t="s">
        <v>65</v>
      </c>
      <c r="U23" s="39" t="s">
        <v>30</v>
      </c>
      <c r="V23" s="35">
        <v>20</v>
      </c>
      <c r="W23" s="35" t="s">
        <v>28</v>
      </c>
      <c r="X23" s="189">
        <v>76750</v>
      </c>
      <c r="Y23" s="126"/>
      <c r="Z23" s="13"/>
      <c r="AA23" s="267"/>
      <c r="AB23" s="272"/>
    </row>
    <row r="24" spans="1:29" ht="18.75" customHeight="1" x14ac:dyDescent="0.25">
      <c r="A24" s="204"/>
      <c r="B24" s="181"/>
      <c r="C24" s="181"/>
      <c r="D24" s="181"/>
      <c r="E24" s="181"/>
      <c r="F24" s="181"/>
      <c r="G24" s="181"/>
      <c r="H24" s="181"/>
      <c r="I24" s="181"/>
      <c r="J24" s="79" t="s">
        <v>25</v>
      </c>
      <c r="K24" s="79">
        <v>10</v>
      </c>
      <c r="L24" s="79" t="s">
        <v>116</v>
      </c>
      <c r="M24" s="83">
        <v>100</v>
      </c>
      <c r="N24" s="79">
        <v>15</v>
      </c>
      <c r="O24" s="79" t="s">
        <v>10</v>
      </c>
      <c r="P24" s="84">
        <v>76500</v>
      </c>
      <c r="Q24" s="90"/>
      <c r="R24" s="79" t="s">
        <v>25</v>
      </c>
      <c r="S24" s="85">
        <v>13</v>
      </c>
      <c r="T24" s="79" t="s">
        <v>116</v>
      </c>
      <c r="U24" s="83">
        <v>100</v>
      </c>
      <c r="V24" s="85">
        <v>15</v>
      </c>
      <c r="W24" s="79" t="s">
        <v>10</v>
      </c>
      <c r="X24" s="78">
        <v>80250</v>
      </c>
      <c r="Y24" s="126"/>
      <c r="Z24" s="13"/>
      <c r="AA24" s="267"/>
      <c r="AB24" s="272"/>
    </row>
    <row r="25" spans="1:29" ht="18.75" customHeight="1" x14ac:dyDescent="0.25">
      <c r="A25" s="204"/>
      <c r="B25" s="181"/>
      <c r="C25" s="181"/>
      <c r="D25" s="181"/>
      <c r="E25" s="181"/>
      <c r="F25" s="181"/>
      <c r="G25" s="181"/>
      <c r="H25" s="181"/>
      <c r="I25" s="181"/>
      <c r="J25" s="79" t="s">
        <v>25</v>
      </c>
      <c r="K25" s="79">
        <v>10</v>
      </c>
      <c r="L25" s="79" t="s">
        <v>116</v>
      </c>
      <c r="M25" s="83">
        <v>100</v>
      </c>
      <c r="N25" s="79">
        <v>15</v>
      </c>
      <c r="O25" s="81" t="s">
        <v>28</v>
      </c>
      <c r="P25" s="84">
        <v>79000</v>
      </c>
      <c r="Q25" s="90"/>
      <c r="R25" s="79" t="s">
        <v>25</v>
      </c>
      <c r="S25" s="85">
        <v>13</v>
      </c>
      <c r="T25" s="79" t="s">
        <v>116</v>
      </c>
      <c r="U25" s="83">
        <v>100</v>
      </c>
      <c r="V25" s="85">
        <v>15</v>
      </c>
      <c r="W25" s="87" t="s">
        <v>28</v>
      </c>
      <c r="X25" s="78">
        <v>82500</v>
      </c>
      <c r="Y25" s="126"/>
      <c r="Z25" s="13"/>
      <c r="AA25" s="267"/>
      <c r="AB25" s="272"/>
    </row>
    <row r="26" spans="1:29" ht="18.75" customHeight="1" x14ac:dyDescent="0.25">
      <c r="A26" s="13"/>
      <c r="B26" s="2"/>
      <c r="C26" s="2"/>
      <c r="D26" s="2"/>
      <c r="E26" s="2"/>
      <c r="F26" s="2"/>
      <c r="G26" s="2"/>
      <c r="H26" s="2"/>
      <c r="I26" s="2"/>
      <c r="J26" s="35" t="s">
        <v>25</v>
      </c>
      <c r="K26" s="35">
        <v>10</v>
      </c>
      <c r="L26" s="35" t="s">
        <v>116</v>
      </c>
      <c r="M26" s="39">
        <v>100</v>
      </c>
      <c r="N26" s="35">
        <v>20</v>
      </c>
      <c r="O26" s="37" t="s">
        <v>10</v>
      </c>
      <c r="P26" s="185">
        <v>75500</v>
      </c>
      <c r="Q26" s="90"/>
      <c r="R26" s="35" t="s">
        <v>25</v>
      </c>
      <c r="S26" s="40">
        <v>13</v>
      </c>
      <c r="T26" s="35" t="s">
        <v>116</v>
      </c>
      <c r="U26" s="39">
        <v>100</v>
      </c>
      <c r="V26" s="40">
        <v>20</v>
      </c>
      <c r="W26" s="42" t="s">
        <v>10</v>
      </c>
      <c r="X26" s="189">
        <v>79000</v>
      </c>
      <c r="Y26" s="126"/>
      <c r="Z26" s="13"/>
      <c r="AA26" s="267"/>
      <c r="AB26" s="272"/>
    </row>
    <row r="27" spans="1:29" s="88" customFormat="1" ht="21" customHeight="1" x14ac:dyDescent="0.25">
      <c r="A27" s="205"/>
      <c r="J27" s="72" t="s">
        <v>25</v>
      </c>
      <c r="K27" s="72">
        <v>10</v>
      </c>
      <c r="L27" s="72" t="s">
        <v>116</v>
      </c>
      <c r="M27" s="73">
        <v>100</v>
      </c>
      <c r="N27" s="72">
        <v>20</v>
      </c>
      <c r="O27" s="72" t="s">
        <v>28</v>
      </c>
      <c r="P27" s="185">
        <v>77000</v>
      </c>
      <c r="Q27" s="90"/>
      <c r="R27" s="71" t="s">
        <v>25</v>
      </c>
      <c r="S27" s="71">
        <v>13</v>
      </c>
      <c r="T27" s="72" t="s">
        <v>116</v>
      </c>
      <c r="U27" s="73">
        <v>100</v>
      </c>
      <c r="V27" s="71">
        <v>20</v>
      </c>
      <c r="W27" s="71" t="s">
        <v>28</v>
      </c>
      <c r="X27" s="189">
        <v>80750</v>
      </c>
      <c r="Y27" s="126"/>
      <c r="Z27" s="205"/>
      <c r="AA27" s="267"/>
      <c r="AB27" s="272"/>
      <c r="AC27" s="89"/>
    </row>
    <row r="28" spans="1:29" s="88" customFormat="1" ht="18.75" customHeight="1" thickBot="1" x14ac:dyDescent="0.3">
      <c r="A28" s="206"/>
      <c r="B28" s="190"/>
      <c r="C28" s="190"/>
      <c r="D28" s="190"/>
      <c r="E28" s="190"/>
      <c r="F28" s="190"/>
      <c r="G28" s="190"/>
      <c r="H28" s="190"/>
      <c r="I28" s="190"/>
      <c r="J28" s="4"/>
      <c r="K28" s="203" t="s">
        <v>235</v>
      </c>
      <c r="L28" s="4"/>
      <c r="M28" s="4"/>
      <c r="N28" s="4"/>
      <c r="O28" s="4"/>
      <c r="P28" s="192"/>
      <c r="Q28" s="4"/>
      <c r="R28" s="4"/>
      <c r="S28" s="4"/>
      <c r="T28" s="4"/>
      <c r="U28" s="4"/>
      <c r="V28" s="4"/>
      <c r="W28" s="4"/>
      <c r="X28" s="192"/>
      <c r="Y28" s="191"/>
      <c r="AA28" s="89"/>
      <c r="AB28" s="89"/>
      <c r="AC28" s="89"/>
    </row>
    <row r="29" spans="1:29" s="88" customFormat="1" x14ac:dyDescent="0.25">
      <c r="K29" s="193"/>
      <c r="AA29" s="89"/>
      <c r="AB29" s="89"/>
      <c r="AC29" s="89"/>
    </row>
    <row r="30" spans="1:29" s="88" customFormat="1" x14ac:dyDescent="0.25">
      <c r="AA30" s="89"/>
      <c r="AB30" s="89"/>
      <c r="AC30" s="89"/>
    </row>
    <row r="31" spans="1:29" s="88" customFormat="1" x14ac:dyDescent="0.25">
      <c r="AA31" s="89"/>
      <c r="AB31" s="89"/>
      <c r="AC31" s="89"/>
    </row>
    <row r="32" spans="1:29" s="88" customFormat="1" x14ac:dyDescent="0.25">
      <c r="AA32" s="89"/>
      <c r="AB32" s="89"/>
      <c r="AC32" s="89"/>
    </row>
    <row r="33" spans="27:29" s="88" customFormat="1" x14ac:dyDescent="0.25">
      <c r="AA33" s="89"/>
      <c r="AB33" s="89"/>
      <c r="AC33" s="89"/>
    </row>
    <row r="34" spans="27:29" s="88" customFormat="1" x14ac:dyDescent="0.25">
      <c r="AA34" s="89"/>
      <c r="AB34" s="89"/>
      <c r="AC34" s="89"/>
    </row>
    <row r="35" spans="27:29" s="88" customFormat="1" x14ac:dyDescent="0.25">
      <c r="AA35" s="89"/>
      <c r="AB35" s="89"/>
      <c r="AC35" s="89"/>
    </row>
    <row r="36" spans="27:29" s="88" customFormat="1" x14ac:dyDescent="0.25">
      <c r="AA36" s="89"/>
      <c r="AB36" s="89"/>
      <c r="AC36" s="89"/>
    </row>
    <row r="37" spans="27:29" s="88" customFormat="1" x14ac:dyDescent="0.25">
      <c r="AA37" s="89"/>
      <c r="AB37" s="89"/>
      <c r="AC37" s="89"/>
    </row>
    <row r="38" spans="27:29" s="88" customFormat="1" x14ac:dyDescent="0.25">
      <c r="AA38" s="89"/>
      <c r="AB38" s="89"/>
      <c r="AC38" s="89"/>
    </row>
    <row r="39" spans="27:29" s="88" customFormat="1" x14ac:dyDescent="0.25">
      <c r="AA39" s="89"/>
      <c r="AB39" s="89"/>
      <c r="AC39" s="89"/>
    </row>
    <row r="40" spans="27:29" s="88" customFormat="1" x14ac:dyDescent="0.25">
      <c r="AA40" s="89"/>
      <c r="AB40" s="89"/>
      <c r="AC40" s="89"/>
    </row>
    <row r="41" spans="27:29" s="88" customFormat="1" x14ac:dyDescent="0.25">
      <c r="AA41" s="89"/>
      <c r="AB41" s="89"/>
      <c r="AC41" s="89"/>
    </row>
    <row r="42" spans="27:29" s="88" customFormat="1" x14ac:dyDescent="0.25">
      <c r="AA42" s="89"/>
      <c r="AB42" s="89"/>
      <c r="AC42" s="89"/>
    </row>
    <row r="43" spans="27:29" s="88" customFormat="1" x14ac:dyDescent="0.25">
      <c r="AA43" s="89"/>
      <c r="AB43" s="89"/>
      <c r="AC43" s="89"/>
    </row>
    <row r="44" spans="27:29" s="88" customFormat="1" x14ac:dyDescent="0.25">
      <c r="AA44" s="89"/>
      <c r="AB44" s="89"/>
      <c r="AC44" s="89"/>
    </row>
    <row r="45" spans="27:29" s="88" customFormat="1" x14ac:dyDescent="0.25">
      <c r="AA45" s="89"/>
      <c r="AB45" s="89"/>
      <c r="AC45" s="89"/>
    </row>
    <row r="46" spans="27:29" s="88" customFormat="1" x14ac:dyDescent="0.25">
      <c r="AA46" s="89"/>
      <c r="AB46" s="89"/>
      <c r="AC46" s="89"/>
    </row>
    <row r="47" spans="27:29" s="88" customFormat="1" x14ac:dyDescent="0.25">
      <c r="AA47" s="89"/>
      <c r="AB47" s="89"/>
      <c r="AC47" s="89"/>
    </row>
    <row r="48" spans="27:29" s="88" customFormat="1" x14ac:dyDescent="0.25">
      <c r="AA48" s="89"/>
      <c r="AB48" s="89"/>
      <c r="AC48" s="89"/>
    </row>
    <row r="49" spans="10:24" x14ac:dyDescent="0.25"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</row>
    <row r="50" spans="10:24" x14ac:dyDescent="0.25"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</row>
  </sheetData>
  <sheetProtection algorithmName="SHA-512" hashValue="khnwdnKrz7zsVqgVVz5w+q9A260wShC7wiBwZzrWtGV9hTBHqtwN5stssjPf9A8KhmIGZUwpZu+Bg3ZWMpKmhg==" saltValue="uU3DYei5e+0wDIajXLANOQ==" spinCount="100000" sheet="1" objects="1" scenarios="1"/>
  <mergeCells count="4">
    <mergeCell ref="A1:Y1"/>
    <mergeCell ref="B4:H4"/>
    <mergeCell ref="J4:P4"/>
    <mergeCell ref="R4:X4"/>
  </mergeCells>
  <printOptions horizontalCentered="1"/>
  <pageMargins left="0.35" right="0.6" top="0.5" bottom="0.5" header="0.3" footer="0.3"/>
  <pageSetup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Tear Sheet</vt:lpstr>
      <vt:lpstr>Configuration</vt:lpstr>
      <vt:lpstr>Options</vt:lpstr>
      <vt:lpstr>Pricing</vt:lpstr>
      <vt:lpstr>Configuration!Print_Area</vt:lpstr>
      <vt:lpstr>Options!Print_Area</vt:lpstr>
      <vt:lpstr>Pricing!Print_Area</vt:lpstr>
      <vt:lpstr>'Tear Sheet'!Print_Area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Authorized Customer</dc:creator>
  <cp:lastModifiedBy>Cody Fast</cp:lastModifiedBy>
  <cp:lastPrinted>2016-07-29T15:18:03Z</cp:lastPrinted>
  <dcterms:created xsi:type="dcterms:W3CDTF">2009-07-09T03:35:39Z</dcterms:created>
  <dcterms:modified xsi:type="dcterms:W3CDTF">2024-06-28T17:32:45Z</dcterms:modified>
</cp:coreProperties>
</file>