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2025 Sales Season\"/>
    </mc:Choice>
  </mc:AlternateContent>
  <xr:revisionPtr revIDLastSave="0" documentId="13_ncr:1_{0D23005C-888B-4ED4-8263-69555597C220}" xr6:coauthVersionLast="47" xr6:coauthVersionMax="47" xr10:uidLastSave="{00000000-0000-0000-0000-000000000000}"/>
  <workbookProtection workbookAlgorithmName="SHA-512" workbookHashValue="I+UIxqxCFtdhAmbRgScFjB6k+JfKgpPA+Tiya833KHlODY7Xx2yFpggJhzOGs9WT7H7evlLfVYcK5cei2ro0mA==" workbookSaltValue="XTTaKdC9z0S/EJxswa15uw==" workbookSpinCount="100000" lockStructure="1"/>
  <bookViews>
    <workbookView xWindow="-120" yWindow="-120" windowWidth="30960" windowHeight="16920" xr2:uid="{00000000-000D-0000-FFFF-FFFF00000000}"/>
  </bookViews>
  <sheets>
    <sheet name="Tear Sheet" sheetId="9" r:id="rId1"/>
    <sheet name="Configuration" sheetId="6" r:id="rId2"/>
    <sheet name="Options" sheetId="7" r:id="rId3"/>
    <sheet name="Pricing" sheetId="8" r:id="rId4"/>
  </sheets>
  <definedNames>
    <definedName name="_xlnm.Print_Area" localSheetId="1">Configuration!$A$1:$P$60</definedName>
    <definedName name="_xlnm.Print_Area" localSheetId="2">Options!$A$1:$P$34</definedName>
    <definedName name="_xlnm.Print_Area" localSheetId="3">Pricing!$A$1:$AB$27</definedName>
    <definedName name="_xlnm.Print_Area" localSheetId="0">'Tear Sheet'!$A$1:$S$25</definedName>
  </definedNames>
  <calcPr calcId="191029"/>
  <customWorkbookViews>
    <customWorkbookView name="Print" guid="{F7750F45-B58B-4A47-A6DB-AFE2A6B80DA9}" maximized="1" xWindow="1" yWindow="1" windowWidth="1362" windowHeight="5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6" i="6" l="1"/>
  <c r="O45" i="6"/>
  <c r="O39" i="6"/>
  <c r="O30" i="6" l="1"/>
  <c r="O29" i="6"/>
  <c r="O8" i="7" l="1"/>
  <c r="O7" i="7"/>
  <c r="O6" i="7"/>
  <c r="O5" i="7"/>
  <c r="O4" i="7"/>
  <c r="O12" i="7"/>
  <c r="O24" i="6"/>
  <c r="O40" i="6"/>
  <c r="O41" i="6"/>
  <c r="O38" i="6"/>
  <c r="O37" i="6"/>
  <c r="O18" i="7" l="1"/>
  <c r="O17" i="7"/>
  <c r="O16" i="7"/>
  <c r="O15" i="7"/>
  <c r="O19" i="6" l="1"/>
  <c r="O18" i="6"/>
  <c r="O17" i="6"/>
  <c r="O16" i="6"/>
  <c r="O15" i="6"/>
  <c r="O14" i="6"/>
  <c r="O13" i="6"/>
  <c r="O23" i="6" l="1"/>
  <c r="O22" i="7" l="1"/>
  <c r="O21" i="7"/>
  <c r="O20" i="7"/>
  <c r="O26" i="7" l="1"/>
  <c r="O25" i="7" l="1"/>
  <c r="O25" i="6" l="1"/>
  <c r="O43" i="6" s="1"/>
  <c r="O24" i="7" l="1"/>
  <c r="G2" i="7" l="1"/>
  <c r="C2" i="7" l="1"/>
  <c r="L2" i="7" l="1"/>
  <c r="O23" i="7" l="1"/>
  <c r="O28" i="7" s="1"/>
  <c r="O44" i="6" l="1"/>
  <c r="O46" i="6" l="1"/>
  <c r="O47" i="6" s="1"/>
  <c r="O48" i="6" s="1"/>
</calcChain>
</file>

<file path=xl/sharedStrings.xml><?xml version="1.0" encoding="utf-8"?>
<sst xmlns="http://schemas.openxmlformats.org/spreadsheetml/2006/main" count="379" uniqueCount="176">
  <si>
    <t>Date</t>
  </si>
  <si>
    <t>Dealer Name</t>
  </si>
  <si>
    <t>Address</t>
  </si>
  <si>
    <t>Dealer Phone #</t>
  </si>
  <si>
    <t>Customer Name</t>
  </si>
  <si>
    <t>Model</t>
  </si>
  <si>
    <t>Boom</t>
  </si>
  <si>
    <t>Nozzle Spacing</t>
  </si>
  <si>
    <t>F</t>
  </si>
  <si>
    <t>S</t>
  </si>
  <si>
    <t>Price</t>
  </si>
  <si>
    <t>Subtotal</t>
  </si>
  <si>
    <t>Total</t>
  </si>
  <si>
    <t>Fast Sales 
Rep Initial</t>
  </si>
  <si>
    <t>LN-</t>
  </si>
  <si>
    <t>-CN-</t>
  </si>
  <si>
    <t>-RN</t>
  </si>
  <si>
    <t>N/C</t>
  </si>
  <si>
    <t>FIELD SERVICE KIT</t>
  </si>
  <si>
    <t>Trade Allowance</t>
  </si>
  <si>
    <t>Discount</t>
  </si>
  <si>
    <t>Nozzle Bodies</t>
  </si>
  <si>
    <t>060</t>
  </si>
  <si>
    <t>T</t>
  </si>
  <si>
    <t>066</t>
  </si>
  <si>
    <t>080</t>
  </si>
  <si>
    <t>088</t>
  </si>
  <si>
    <t>090</t>
  </si>
  <si>
    <t>99RPRKSPRYR_ _ _</t>
  </si>
  <si>
    <t>Fast Sales
Order #</t>
  </si>
  <si>
    <t>PO#</t>
  </si>
  <si>
    <t>Sales Rep Initial</t>
  </si>
  <si>
    <t>City</t>
  </si>
  <si>
    <t>State</t>
  </si>
  <si>
    <t>Zip</t>
  </si>
  <si>
    <r>
      <t>SPRAYER KIT NUMBER</t>
    </r>
    <r>
      <rPr>
        <b/>
        <sz val="8"/>
        <rFont val="Arial"/>
        <family val="2"/>
      </rPr>
      <t xml:space="preserve"> (REFER TO PRICING PAGE FOR KIT NUMBER AND PRICING)</t>
    </r>
  </si>
  <si>
    <t>BASE</t>
  </si>
  <si>
    <t>PRICE</t>
  </si>
  <si>
    <t>QTY</t>
  </si>
  <si>
    <t>SPECIAL &amp; ADDITIONAL OPTIONS</t>
  </si>
  <si>
    <t>Options</t>
  </si>
  <si>
    <t>NOTES</t>
  </si>
  <si>
    <t>SIGNATURE</t>
  </si>
  <si>
    <t>QTY.</t>
  </si>
  <si>
    <t>BOOM HEIGHT CONTROL</t>
  </si>
  <si>
    <t>ADDITIONAL OPTIONS</t>
  </si>
  <si>
    <t>Total Special Options</t>
  </si>
  <si>
    <t>NOZZLE POSITIONING INFORMATION</t>
  </si>
  <si>
    <t>15 IN (*2)</t>
  </si>
  <si>
    <t>20 IN</t>
  </si>
  <si>
    <t>22 IN</t>
  </si>
  <si>
    <t>15 IN</t>
  </si>
  <si>
    <t>-CN</t>
  </si>
  <si>
    <t>10 IN</t>
  </si>
  <si>
    <t>11 IN</t>
  </si>
  <si>
    <r>
      <rPr>
        <b/>
        <sz val="10"/>
        <color theme="1"/>
        <rFont val="Arial"/>
        <family val="2"/>
      </rPr>
      <t>LN</t>
    </r>
    <r>
      <rPr>
        <sz val="10"/>
        <color theme="1"/>
        <rFont val="Arial"/>
        <family val="2"/>
      </rPr>
      <t xml:space="preserve"> - LEFT NOZZLE</t>
    </r>
  </si>
  <si>
    <r>
      <rPr>
        <b/>
        <sz val="10"/>
        <color theme="1"/>
        <rFont val="Arial"/>
        <family val="2"/>
      </rPr>
      <t>CN</t>
    </r>
    <r>
      <rPr>
        <sz val="10"/>
        <color theme="1"/>
        <rFont val="Arial"/>
        <family val="2"/>
      </rPr>
      <t xml:space="preserve"> - CENTER NOZZLE</t>
    </r>
  </si>
  <si>
    <r>
      <rPr>
        <b/>
        <sz val="10"/>
        <color theme="1"/>
        <rFont val="Arial"/>
        <family val="2"/>
      </rPr>
      <t>RN</t>
    </r>
    <r>
      <rPr>
        <sz val="10"/>
        <color theme="1"/>
        <rFont val="Arial"/>
        <family val="2"/>
      </rPr>
      <t xml:space="preserve"> - RIGHT NOZZLE</t>
    </r>
  </si>
  <si>
    <t>3P</t>
  </si>
  <si>
    <t>3 Point</t>
  </si>
  <si>
    <t>BOOM</t>
  </si>
  <si>
    <t>NOZZLE SPACING</t>
  </si>
  <si>
    <t>FOAM/RINSE INJECTION MARKER</t>
  </si>
  <si>
    <t>HYPRO PUMP 9306C - HMIC - MB</t>
  </si>
  <si>
    <t>ACE 205F 304 PUMP</t>
  </si>
  <si>
    <t>N/C (Inc in Base)</t>
  </si>
  <si>
    <t>Rev</t>
  </si>
  <si>
    <t>TRACTOR MAKE/MODEL</t>
  </si>
  <si>
    <t>PLANTER WIDTH</t>
  </si>
  <si>
    <t>Bill To</t>
  </si>
  <si>
    <t>Name</t>
  </si>
  <si>
    <t>Ship To</t>
  </si>
  <si>
    <t>Cust Phone #</t>
  </si>
  <si>
    <t>PUMPS (Check One)</t>
  </si>
  <si>
    <t>RAVEN 450 CTRL KIT/CABLES W/ SKYTRAK UP TO 6 SECTIONS</t>
  </si>
  <si>
    <t>Build Date</t>
  </si>
  <si>
    <t>3</t>
  </si>
  <si>
    <t>P</t>
  </si>
  <si>
    <t>NZL BODY</t>
  </si>
  <si>
    <t>SERIES 953P SUSPENDED BOOM SPRAYER</t>
  </si>
  <si>
    <t>MODEL (750 Gallon - 9573P or 500 Gallon - 9553P)</t>
  </si>
  <si>
    <t>COLOR (BLK or RED)</t>
  </si>
  <si>
    <t>CONFIGURATION   |   SERIES 953P SUSPENDED BOOM SPRAYER</t>
  </si>
  <si>
    <t>CHEMICAL EDUCTOR – HYPRO CLEAN LOAD 7.5 GALLON</t>
  </si>
  <si>
    <t>500 Gallon</t>
  </si>
  <si>
    <t>FS955</t>
  </si>
  <si>
    <t>750 Gallon</t>
  </si>
  <si>
    <t>FS957</t>
  </si>
  <si>
    <t>99PU953PHYPRO</t>
  </si>
  <si>
    <t>99PU953PACE205</t>
  </si>
  <si>
    <t>99HYPIND07953P</t>
  </si>
  <si>
    <t>OPTIONS   |   SERIES 953P SUSPENDED BOOM SPRAYER</t>
  </si>
  <si>
    <t>PRICING   |   SERIES 953P SUSPENDED BOOM SPRAYER</t>
  </si>
  <si>
    <t>CONTROLLERS  (Must Choose One)</t>
  </si>
  <si>
    <t>Early Order Discount</t>
  </si>
  <si>
    <r>
      <t xml:space="preserve">FAST Tri-Fold Boom (80-100')
</t>
    </r>
    <r>
      <rPr>
        <sz val="10"/>
        <rFont val="Arial"/>
        <family val="2"/>
      </rPr>
      <t>80' can fold to spray at 40'
90' can fold to spray at 60'
100' gives a very compact design
Provides better visibility for the operator, ability to stay in planter tracks</t>
    </r>
    <r>
      <rPr>
        <b/>
        <sz val="10"/>
        <rFont val="Arial"/>
        <family val="2"/>
      </rPr>
      <t xml:space="preserve">
Breakaway with Fore and Aft Movement</t>
    </r>
    <r>
      <rPr>
        <sz val="10"/>
        <rFont val="Arial"/>
        <family val="2"/>
      </rPr>
      <t xml:space="preserve">
Increased durability and lighter weight
</t>
    </r>
    <r>
      <rPr>
        <b/>
        <sz val="10"/>
        <rFont val="Arial"/>
        <family val="2"/>
      </rPr>
      <t>Hydraulic Pump</t>
    </r>
    <r>
      <rPr>
        <sz val="10"/>
        <rFont val="Arial"/>
        <family val="2"/>
      </rPr>
      <t xml:space="preserve">
Ace 205-304F
</t>
    </r>
    <r>
      <rPr>
        <b/>
        <sz val="10"/>
        <rFont val="Arial"/>
        <family val="2"/>
      </rPr>
      <t>Pump Hydraulic Flow Limiter</t>
    </r>
    <r>
      <rPr>
        <sz val="10"/>
        <rFont val="Arial"/>
        <family val="2"/>
      </rPr>
      <t xml:space="preserve">
Provides overspeed protection
</t>
    </r>
    <r>
      <rPr>
        <b/>
        <sz val="10"/>
        <rFont val="Arial"/>
        <family val="2"/>
      </rPr>
      <t xml:space="preserve">
Boom Fold/Level</t>
    </r>
    <r>
      <rPr>
        <sz val="10"/>
        <rFont val="Arial"/>
        <family val="2"/>
      </rPr>
      <t xml:space="preserve">
One Hydraulic remote
Five switch cab box</t>
    </r>
    <r>
      <rPr>
        <b/>
        <sz val="10"/>
        <rFont val="Arial"/>
        <family val="2"/>
      </rPr>
      <t xml:space="preserve">
</t>
    </r>
  </si>
  <si>
    <t>99EAGSO</t>
  </si>
  <si>
    <t>ELECTRIC AGITATION SHUT OFF</t>
  </si>
  <si>
    <t>Other Customer Supplied Rate Controller (Specify)</t>
  </si>
  <si>
    <t>99RAUG____WHLKT</t>
  </si>
  <si>
    <t>9920RACR7ISOCPH</t>
  </si>
  <si>
    <t>9920RACR7ISOCPHJD</t>
  </si>
  <si>
    <t>** Pricing for CR7 is for VT Console Only, for additional unlocks such as GPS or Task/Section Control, refer to Auxillary Price Sheet</t>
  </si>
  <si>
    <t>RAVEN ISO RATE CONTROL MODULE, CABLES TO TRACTOR ISO HOOK-UP, NO VT CONSOLE</t>
  </si>
  <si>
    <t>9920RACR7ISOH</t>
  </si>
  <si>
    <t>RAVEN CR7 ISO DISPLAY WITH COMPLETE ISO HARNESS (Non-ISO Tractor)**</t>
  </si>
  <si>
    <t>If Ordering Non-Standard Pumbing, Please Specify From Left to Right 
How Many Nozzles Should Be in Each Plumbing Section</t>
  </si>
  <si>
    <t>47 PIN PRODUCT CONTROL CABLE - Customer Supplied JDRC2000 Rate Controller/Raven RCM</t>
  </si>
  <si>
    <t>47 PIN To 37 PIN PRODUCT CONTROL CABLE - Customer Supplied GreenStar Rate Controller</t>
  </si>
  <si>
    <t>47 PIN To 16 PIN PRODUCT CONTROL CABLE - Customer Supplied Raven 450</t>
  </si>
  <si>
    <t>47 PIN PRODUCT CONTROL CABLE - Customer Supplied Rate Controller (Other - Specify Below)</t>
  </si>
  <si>
    <t>47P4506B953P</t>
  </si>
  <si>
    <t>47PCS4506B953P</t>
  </si>
  <si>
    <t>47PPTFS</t>
  </si>
  <si>
    <t>RAVEN CR7 ISO DISPLAY WITH DEERE HARNESS (DEERE ISO Tractor)**</t>
  </si>
  <si>
    <t>RAVEN CR7 ISO DISPLAY WITH HARNESS (NON-DEERE ISO Tractor)**</t>
  </si>
  <si>
    <t>47PRCM__B953P</t>
  </si>
  <si>
    <t>47PCSJDRC__B953P</t>
  </si>
  <si>
    <t>47PCSJDGS__B953P</t>
  </si>
  <si>
    <t>47PJDRC__B953P</t>
  </si>
  <si>
    <t>47PCSRC__B953P</t>
  </si>
  <si>
    <t>99WGTLC963P60100</t>
  </si>
  <si>
    <t>WING TILT STOPS AT CENTER/LEVEL - Not available when selecting autoboom height control</t>
  </si>
  <si>
    <t>99WGTLC963P60100NO</t>
  </si>
  <si>
    <t>WINGS TILT BELOW CENTER/LEVEL - Included when selecting autoboom height control</t>
  </si>
  <si>
    <t>FENCELINE NOZZLES (MUST CHOOSE ONE)</t>
  </si>
  <si>
    <t>99EPFLN00</t>
  </si>
  <si>
    <t>MANUAL FENCELINE NOZZLES - Both Sides</t>
  </si>
  <si>
    <r>
      <t xml:space="preserve">ELECTRIC FENCE LINE NOZZLES </t>
    </r>
    <r>
      <rPr>
        <sz val="6"/>
        <color indexed="8"/>
        <rFont val="Arial"/>
        <family val="2"/>
      </rPr>
      <t>(ONE SIDE)</t>
    </r>
    <r>
      <rPr>
        <sz val="9"/>
        <color indexed="8"/>
        <rFont val="Arial"/>
        <family val="2"/>
      </rPr>
      <t xml:space="preserve"> -RCM, Hawkeye, JDRC2K (47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</si>
  <si>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9"/>
        <color indexed="8"/>
        <rFont val="Arial"/>
        <family val="2"/>
      </rPr>
      <t>-RCM, Hawkeye, JDRC2K (47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</si>
  <si>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(ONE SIDE) </t>
    </r>
    <r>
      <rPr>
        <sz val="10"/>
        <color indexed="8"/>
        <rFont val="Arial"/>
        <family val="2"/>
      </rPr>
      <t>-450, JD Greenstar (16 &amp; 37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</si>
  <si>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10"/>
        <color indexed="8"/>
        <rFont val="Arial"/>
        <family val="2"/>
      </rPr>
      <t>-450, JD Greenstar (16 &amp; 37 Pin only)</t>
    </r>
  </si>
  <si>
    <t>WING TILT LINKAGE (MUST CHOOSE ONE IF NO AUTOBOOM HEIGHT CONTROL IS SELECTED)</t>
  </si>
  <si>
    <t>99FIM953P1GAL</t>
  </si>
  <si>
    <t>SELECT NUMBER OF BALL VALVES/PLUMBING SECTIONS (Enter Qty of 1) MUST CHOOSE ONE</t>
  </si>
  <si>
    <t>Qty</t>
  </si>
  <si>
    <t>60' or 66' BOOM</t>
  </si>
  <si>
    <t>88' or 90' BOOM</t>
  </si>
  <si>
    <t>3 Sections</t>
  </si>
  <si>
    <t>N/C (Base)</t>
  </si>
  <si>
    <t>4 Sections</t>
  </si>
  <si>
    <t>5 Sections</t>
  </si>
  <si>
    <t>6 Sections</t>
  </si>
  <si>
    <t>8 Sections</t>
  </si>
  <si>
    <t>DEERE GREENSTAR ISO RATE CONTROLLER, CABLES TO TRACTOR ISO HOOK-UP, NO VT CONSOLE</t>
  </si>
  <si>
    <t>SPRAY TIPS (Enter correct qty of tips included with base model. No tip returns/credits are allowed. For additional tips please refer to FAST Parts Catalog and order additional tips from Parts Dept.)</t>
  </si>
  <si>
    <t>TRIPLE NOZZLE BODIES - TeeJet AIXR 110003 Tip, Cap, Gasket</t>
  </si>
  <si>
    <t>N/C (Inc In Base)</t>
  </si>
  <si>
    <t>TRIPLE NOZZLE BODIES - TeeJet AIXR 110004 Tip, Cap, Gasket</t>
  </si>
  <si>
    <t>SINGLE NOZZLE BODIES - TeeJet AIXR 110003 Tip, Cap, Gasket</t>
  </si>
  <si>
    <t>SINGLE NOZZLE BODIES - TeeJet AIXR 110004 Tip, Cap, Gasket</t>
  </si>
  <si>
    <t>BOOM SPRAY LIGHTS - BLUE - Tied into Light Harness on Sprayer</t>
  </si>
  <si>
    <t>RAVEN SECTION REMOTE TO TOGGLE BOOM SECTIONS ON/OFF - ONLY WORKS WITH RAVEN RCM</t>
  </si>
  <si>
    <t>ACE 205F 304 PUMP WITH INTEGRATED PWM VALVE (Not Recommended with Greenstar Rate Control)</t>
  </si>
  <si>
    <t>99WGTLCUOEM</t>
  </si>
  <si>
    <t>WING TILT ACCUMULATOR - (Can't be purchased with any boom height control) - ALLOWS BOOM TO TILT BELOW CENTER/LEVEL</t>
  </si>
  <si>
    <t xml:space="preserve">ACE 255F 304 WET SEAL PUMP </t>
  </si>
  <si>
    <t>NORAC UC7 BOOM HEIGHT CONTROL - ISO - 2 SENSOR SYSTEM</t>
  </si>
  <si>
    <t>NORAC UC7 BOOM HEIGHT CONTROL - STANDALONE DISPLAY - 2 SENSOR SYSTEM</t>
  </si>
  <si>
    <t>Freight Estimate</t>
  </si>
  <si>
    <t>99XRT_____</t>
  </si>
  <si>
    <t>DUAL SENSOR KIT FOR RAVEN XRT</t>
  </si>
  <si>
    <t>TOUCHDOWN WHEEL KIT</t>
  </si>
  <si>
    <t>RAVEN XRT BOOM HEIGHT CONTROL - ISO - 2 SENSOR SYSTEM</t>
  </si>
  <si>
    <t>80' BOOM</t>
  </si>
  <si>
    <t>100' BOOM</t>
  </si>
  <si>
    <t>99PU953PACE205PWM</t>
  </si>
  <si>
    <t>STANDARD FEATURES 2025   |   SERIES 953P 3-POINT SPRAYER</t>
  </si>
  <si>
    <t>FAST AG Solutions July 2024</t>
  </si>
  <si>
    <t>Any nonstandard item will be charged $500 net plus time and materials. Please call for an estimate. Prices and configurations effective 7/01/24. 
All prices, sprayers &amp; configurations subject to change. FOB Windom MN. All orders are subject to FAST Home Office approval.  FAST reserves the right to make corrections if deemed necessary.</t>
  </si>
  <si>
    <t>PRESSURE TRANSDUCERS - (2) Both Boom Line and Pump Pressure</t>
  </si>
  <si>
    <t>FAST AG Solutions 2024</t>
  </si>
  <si>
    <t>Any nonstandard item will be charged $500 net plus time and materials. Please call for an estimate. Prices and configurations effective 7/01/24
All prices, sprayers &amp; configurations subject to change. FOB Windom, MN.</t>
  </si>
  <si>
    <r>
      <t>500 or 750 Gallon Tanks
Very Compact
Clean Plumping Layout
Hydraulic Accumulated
Center Pivot Center Section</t>
    </r>
    <r>
      <rPr>
        <sz val="10"/>
        <rFont val="Arial"/>
        <family val="2"/>
      </rPr>
      <t xml:space="preserve">
Isolates boom from tractor
Allows for lower spray heights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Stainless Steel Wet Boom Plumbing</t>
    </r>
    <r>
      <rPr>
        <sz val="10"/>
        <rFont val="Arial"/>
        <family val="2"/>
      </rPr>
      <t xml:space="preserve">
Excellent chemical residue cleanout
Improved durability
Higher flow rates
</t>
    </r>
    <r>
      <rPr>
        <b/>
        <sz val="10"/>
        <rFont val="Arial"/>
        <family val="2"/>
      </rPr>
      <t xml:space="preserve">Adjustable Wing Rests
</t>
    </r>
    <r>
      <rPr>
        <sz val="10"/>
        <rFont val="Arial"/>
        <family val="2"/>
      </rPr>
      <t>Accomodate numerous tractor models</t>
    </r>
    <r>
      <rPr>
        <b/>
        <sz val="10"/>
        <rFont val="Arial"/>
        <family val="2"/>
      </rPr>
      <t xml:space="preserve">
Multiple Boom Sizes
</t>
    </r>
    <r>
      <rPr>
        <sz val="10"/>
        <rFont val="Arial"/>
        <family val="2"/>
      </rPr>
      <t xml:space="preserve">60', 66', 80', 88', 90', and 100'
</t>
    </r>
    <r>
      <rPr>
        <b/>
        <sz val="10"/>
        <rFont val="Arial"/>
        <family val="2"/>
      </rPr>
      <t>50 Gallon Rinse Tank
Parking stands and safety light kit</t>
    </r>
  </si>
  <si>
    <r>
      <rPr>
        <b/>
        <sz val="10"/>
        <color rgb="FFFF0000"/>
        <rFont val="Arial"/>
        <family val="2"/>
      </rPr>
      <t xml:space="preserve">NEW! </t>
    </r>
    <r>
      <rPr>
        <b/>
        <sz val="10"/>
        <rFont val="Arial"/>
        <family val="2"/>
      </rPr>
      <t xml:space="preserve">Dual Pressure Gauges - </t>
    </r>
    <r>
      <rPr>
        <sz val="10"/>
        <rFont val="Arial"/>
        <family val="2"/>
      </rPr>
      <t>Both Boom Line and Pump Pressure</t>
    </r>
    <r>
      <rPr>
        <b/>
        <sz val="10"/>
        <rFont val="Arial"/>
        <family val="2"/>
      </rPr>
      <t xml:space="preserve">
Wet Boom Flush Out Valves and Strainer Flush Out Valves
Tee-Jet Ball Valves</t>
    </r>
    <r>
      <rPr>
        <sz val="10"/>
        <rFont val="Arial"/>
        <family val="2"/>
      </rPr>
      <t xml:space="preserve">
Three section on 60-66' booms
Four section on 80' booms
Five Section on 88-90' booms
Six Section on 100' booms
</t>
    </r>
    <r>
      <rPr>
        <b/>
        <sz val="10"/>
        <rFont val="Arial"/>
        <family val="2"/>
      </rPr>
      <t>Three Point Mount to Tractor</t>
    </r>
    <r>
      <rPr>
        <sz val="10"/>
        <rFont val="Arial"/>
        <family val="2"/>
      </rPr>
      <t xml:space="preserve">
Category three, four, and four narrow quick hitches
</t>
    </r>
    <r>
      <rPr>
        <b/>
        <sz val="10"/>
        <rFont val="Arial"/>
        <family val="2"/>
      </rPr>
      <t xml:space="preserve">
TeeJet AIXR Spray Tips</t>
    </r>
    <r>
      <rPr>
        <sz val="10"/>
        <rFont val="Arial"/>
        <family val="2"/>
      </rPr>
      <t xml:space="preserve">
Drift control - air induction
</t>
    </r>
    <r>
      <rPr>
        <b/>
        <sz val="10"/>
        <rFont val="Arial"/>
        <family val="2"/>
      </rPr>
      <t>Powder Coat Paint</t>
    </r>
    <r>
      <rPr>
        <sz val="10"/>
        <rFont val="Arial"/>
        <family val="2"/>
      </rPr>
      <t xml:space="preserve">
Durable, attractive finish
</t>
    </r>
    <r>
      <rPr>
        <b/>
        <sz val="10"/>
        <rFont val="Arial"/>
        <family val="2"/>
      </rPr>
      <t xml:space="preserve">
Flow Meter and 1-1/2" Motorized Control Valve 
</t>
    </r>
    <r>
      <rPr>
        <sz val="10"/>
        <rFont val="Arial"/>
        <family val="2"/>
      </rPr>
      <t xml:space="preserve">
</t>
    </r>
  </si>
  <si>
    <t>Total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</si>
</sst>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/d/yy;@"/>
    <numFmt numFmtId="166" formatCode="&quot;$&quot;#,##0.00"/>
  </numFmts>
  <fonts count="4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6"/>
      <color indexed="8"/>
      <name val="Arial"/>
      <family val="2"/>
    </font>
    <font>
      <i/>
      <sz val="6"/>
      <color indexed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sz val="6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color rgb="FFFF0000"/>
      <name val="Arial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b/>
      <sz val="15"/>
      <color theme="0"/>
      <name val="Arial"/>
      <family val="2"/>
    </font>
    <font>
      <b/>
      <sz val="8"/>
      <color theme="1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14">
    <xf numFmtId="0" fontId="0" fillId="0" borderId="0" xfId="0"/>
    <xf numFmtId="0" fontId="11" fillId="0" borderId="0" xfId="0" applyFont="1"/>
    <xf numFmtId="0" fontId="11" fillId="3" borderId="0" xfId="0" applyFont="1" applyFill="1"/>
    <xf numFmtId="0" fontId="11" fillId="3" borderId="7" xfId="0" applyFont="1" applyFill="1" applyBorder="1"/>
    <xf numFmtId="0" fontId="11" fillId="3" borderId="8" xfId="0" applyFont="1" applyFill="1" applyBorder="1"/>
    <xf numFmtId="0" fontId="11" fillId="3" borderId="9" xfId="0" applyFont="1" applyFill="1" applyBorder="1"/>
    <xf numFmtId="0" fontId="14" fillId="3" borderId="0" xfId="0" applyFont="1" applyFill="1" applyAlignment="1">
      <alignment horizontal="center" vertical="top"/>
    </xf>
    <xf numFmtId="0" fontId="14" fillId="3" borderId="14" xfId="0" applyFont="1" applyFill="1" applyBorder="1" applyAlignment="1">
      <alignment horizontal="center" vertical="top"/>
    </xf>
    <xf numFmtId="0" fontId="14" fillId="3" borderId="12" xfId="0" applyFont="1" applyFill="1" applyBorder="1" applyAlignment="1">
      <alignment horizontal="center" vertical="top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6" fillId="3" borderId="0" xfId="0" applyFont="1" applyFill="1"/>
    <xf numFmtId="0" fontId="17" fillId="3" borderId="0" xfId="0" applyFont="1" applyFill="1" applyAlignment="1">
      <alignment horizontal="center" vertical="top"/>
    </xf>
    <xf numFmtId="0" fontId="11" fillId="3" borderId="14" xfId="0" applyFont="1" applyFill="1" applyBorder="1"/>
    <xf numFmtId="0" fontId="11" fillId="3" borderId="12" xfId="0" applyFont="1" applyFill="1" applyBorder="1"/>
    <xf numFmtId="0" fontId="12" fillId="3" borderId="0" xfId="0" applyFont="1" applyFill="1"/>
    <xf numFmtId="0" fontId="12" fillId="3" borderId="14" xfId="0" applyFont="1" applyFill="1" applyBorder="1"/>
    <xf numFmtId="0" fontId="15" fillId="3" borderId="12" xfId="0" applyFont="1" applyFill="1" applyBorder="1"/>
    <xf numFmtId="0" fontId="13" fillId="3" borderId="0" xfId="0" applyFont="1" applyFill="1" applyAlignment="1">
      <alignment horizontal="center" textRotation="90"/>
    </xf>
    <xf numFmtId="0" fontId="15" fillId="3" borderId="36" xfId="0" applyFont="1" applyFill="1" applyBorder="1" applyAlignment="1">
      <alignment horizontal="center" textRotation="90"/>
    </xf>
    <xf numFmtId="0" fontId="15" fillId="3" borderId="40" xfId="0" applyFont="1" applyFill="1" applyBorder="1" applyAlignment="1">
      <alignment horizontal="center" textRotation="90" wrapText="1"/>
    </xf>
    <xf numFmtId="0" fontId="15" fillId="3" borderId="40" xfId="0" applyFont="1" applyFill="1" applyBorder="1" applyAlignment="1">
      <alignment horizontal="center" textRotation="90"/>
    </xf>
    <xf numFmtId="0" fontId="10" fillId="3" borderId="0" xfId="0" applyFont="1" applyFill="1" applyAlignment="1">
      <alignment horizontal="center"/>
    </xf>
    <xf numFmtId="0" fontId="11" fillId="4" borderId="0" xfId="0" applyFont="1" applyFill="1"/>
    <xf numFmtId="0" fontId="16" fillId="4" borderId="0" xfId="0" applyFont="1" applyFill="1"/>
    <xf numFmtId="0" fontId="12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20" fillId="4" borderId="0" xfId="0" applyFont="1" applyFill="1"/>
    <xf numFmtId="0" fontId="20" fillId="4" borderId="0" xfId="0" applyFont="1" applyFill="1" applyAlignment="1">
      <alignment horizontal="left" vertical="center"/>
    </xf>
    <xf numFmtId="0" fontId="22" fillId="4" borderId="0" xfId="0" applyFont="1" applyFill="1"/>
    <xf numFmtId="0" fontId="25" fillId="4" borderId="0" xfId="0" applyFont="1" applyFill="1"/>
    <xf numFmtId="0" fontId="26" fillId="4" borderId="0" xfId="0" applyFont="1" applyFill="1"/>
    <xf numFmtId="0" fontId="11" fillId="4" borderId="26" xfId="0" applyFont="1" applyFill="1" applyBorder="1" applyAlignment="1" applyProtection="1">
      <alignment horizontal="center" vertical="center"/>
      <protection locked="0"/>
    </xf>
    <xf numFmtId="0" fontId="11" fillId="4" borderId="23" xfId="0" applyFont="1" applyFill="1" applyBorder="1" applyAlignment="1" applyProtection="1">
      <alignment horizontal="center" vertical="center"/>
      <protection locked="0"/>
    </xf>
    <xf numFmtId="0" fontId="20" fillId="4" borderId="10" xfId="0" applyFont="1" applyFill="1" applyBorder="1" applyAlignment="1">
      <alignment horizontal="left" vertical="center"/>
    </xf>
    <xf numFmtId="43" fontId="11" fillId="4" borderId="10" xfId="1" applyFont="1" applyFill="1" applyBorder="1" applyAlignment="1" applyProtection="1">
      <alignment horizontal="right" vertical="center" wrapText="1"/>
    </xf>
    <xf numFmtId="0" fontId="20" fillId="4" borderId="10" xfId="0" applyFont="1" applyFill="1" applyBorder="1" applyAlignment="1">
      <alignment horizontal="right" vertical="center" wrapText="1"/>
    </xf>
    <xf numFmtId="4" fontId="11" fillId="4" borderId="10" xfId="0" applyNumberFormat="1" applyFont="1" applyFill="1" applyBorder="1" applyAlignment="1">
      <alignment horizontal="right" vertical="center"/>
    </xf>
    <xf numFmtId="4" fontId="11" fillId="4" borderId="37" xfId="0" applyNumberFormat="1" applyFont="1" applyFill="1" applyBorder="1" applyAlignment="1">
      <alignment horizontal="right" vertical="center"/>
    </xf>
    <xf numFmtId="165" fontId="20" fillId="4" borderId="0" xfId="0" applyNumberFormat="1" applyFont="1" applyFill="1" applyAlignment="1">
      <alignment horizontal="center" vertical="center"/>
    </xf>
    <xf numFmtId="9" fontId="20" fillId="4" borderId="0" xfId="0" applyNumberFormat="1" applyFont="1" applyFill="1" applyAlignment="1">
      <alignment horizontal="center" vertical="center"/>
    </xf>
    <xf numFmtId="0" fontId="11" fillId="4" borderId="6" xfId="0" applyFont="1" applyFill="1" applyBorder="1" applyAlignment="1" applyProtection="1">
      <alignment horizontal="center" vertical="center"/>
      <protection locked="0"/>
    </xf>
    <xf numFmtId="166" fontId="27" fillId="4" borderId="0" xfId="0" applyNumberFormat="1" applyFont="1" applyFill="1" applyAlignment="1">
      <alignment horizontal="right"/>
    </xf>
    <xf numFmtId="166" fontId="27" fillId="4" borderId="12" xfId="0" applyNumberFormat="1" applyFont="1" applyFill="1" applyBorder="1" applyAlignment="1">
      <alignment horizontal="right"/>
    </xf>
    <xf numFmtId="0" fontId="29" fillId="4" borderId="0" xfId="0" applyFont="1" applyFill="1" applyAlignment="1">
      <alignment horizontal="center"/>
    </xf>
    <xf numFmtId="0" fontId="30" fillId="4" borderId="0" xfId="0" applyFont="1" applyFill="1" applyAlignment="1">
      <alignment horizontal="center" vertical="center"/>
    </xf>
    <xf numFmtId="0" fontId="4" fillId="4" borderId="0" xfId="0" applyFont="1" applyFill="1" applyProtection="1">
      <protection locked="0"/>
    </xf>
    <xf numFmtId="4" fontId="31" fillId="5" borderId="12" xfId="0" applyNumberFormat="1" applyFont="1" applyFill="1" applyBorder="1" applyAlignment="1">
      <alignment horizontal="right" vertical="center"/>
    </xf>
    <xf numFmtId="0" fontId="31" fillId="4" borderId="0" xfId="0" applyFont="1" applyFill="1" applyProtection="1">
      <protection locked="0"/>
    </xf>
    <xf numFmtId="0" fontId="11" fillId="4" borderId="26" xfId="0" applyFont="1" applyFill="1" applyBorder="1" applyAlignment="1" applyProtection="1">
      <alignment horizontal="center" vertical="center" wrapText="1"/>
      <protection locked="0"/>
    </xf>
    <xf numFmtId="0" fontId="11" fillId="4" borderId="0" xfId="0" applyFont="1" applyFill="1" applyProtection="1">
      <protection locked="0"/>
    </xf>
    <xf numFmtId="0" fontId="6" fillId="5" borderId="0" xfId="0" applyFont="1" applyFill="1" applyAlignment="1">
      <alignment horizontal="center" vertical="center"/>
    </xf>
    <xf numFmtId="0" fontId="10" fillId="4" borderId="28" xfId="0" applyFont="1" applyFill="1" applyBorder="1" applyAlignment="1" applyProtection="1">
      <alignment horizontal="center" vertical="center"/>
      <protection locked="0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0" fontId="20" fillId="4" borderId="10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/>
    </xf>
    <xf numFmtId="164" fontId="11" fillId="3" borderId="0" xfId="0" applyNumberFormat="1" applyFont="1" applyFill="1"/>
    <xf numFmtId="0" fontId="10" fillId="3" borderId="0" xfId="0" quotePrefix="1" applyFont="1" applyFill="1" applyAlignment="1">
      <alignment horizontal="center"/>
    </xf>
    <xf numFmtId="0" fontId="15" fillId="3" borderId="0" xfId="0" applyFont="1" applyFill="1" applyAlignment="1">
      <alignment horizontal="center" textRotation="90"/>
    </xf>
    <xf numFmtId="0" fontId="15" fillId="3" borderId="36" xfId="0" applyFont="1" applyFill="1" applyBorder="1" applyAlignment="1">
      <alignment horizontal="center" textRotation="90" wrapText="1"/>
    </xf>
    <xf numFmtId="0" fontId="15" fillId="3" borderId="41" xfId="0" applyFont="1" applyFill="1" applyBorder="1" applyAlignment="1">
      <alignment horizontal="center" textRotation="90" wrapText="1"/>
    </xf>
    <xf numFmtId="0" fontId="36" fillId="3" borderId="41" xfId="0" applyFont="1" applyFill="1" applyBorder="1" applyAlignment="1">
      <alignment horizontal="center" textRotation="90"/>
    </xf>
    <xf numFmtId="0" fontId="15" fillId="4" borderId="0" xfId="0" applyFont="1" applyFill="1" applyAlignment="1">
      <alignment horizontal="center" textRotation="90"/>
    </xf>
    <xf numFmtId="0" fontId="15" fillId="4" borderId="0" xfId="0" applyFont="1" applyFill="1" applyAlignment="1">
      <alignment horizontal="center" textRotation="90" wrapText="1"/>
    </xf>
    <xf numFmtId="0" fontId="10" fillId="4" borderId="0" xfId="0" applyFont="1" applyFill="1" applyAlignment="1">
      <alignment horizontal="center"/>
    </xf>
    <xf numFmtId="49" fontId="10" fillId="4" borderId="0" xfId="0" applyNumberFormat="1" applyFont="1" applyFill="1" applyAlignment="1">
      <alignment horizontal="center"/>
    </xf>
    <xf numFmtId="0" fontId="10" fillId="4" borderId="0" xfId="0" quotePrefix="1" applyFont="1" applyFill="1" applyAlignment="1">
      <alignment horizontal="center"/>
    </xf>
    <xf numFmtId="164" fontId="16" fillId="3" borderId="0" xfId="2" applyNumberFormat="1" applyFont="1" applyFill="1" applyBorder="1" applyAlignment="1">
      <alignment horizontal="right"/>
    </xf>
    <xf numFmtId="164" fontId="10" fillId="4" borderId="0" xfId="2" applyNumberFormat="1" applyFont="1" applyFill="1" applyBorder="1" applyAlignment="1">
      <alignment horizontal="right"/>
    </xf>
    <xf numFmtId="164" fontId="10" fillId="3" borderId="0" xfId="2" applyNumberFormat="1" applyFont="1" applyFill="1" applyBorder="1" applyAlignment="1">
      <alignment horizontal="right"/>
    </xf>
    <xf numFmtId="0" fontId="5" fillId="5" borderId="47" xfId="0" applyFont="1" applyFill="1" applyBorder="1" applyAlignment="1">
      <alignment horizontal="left" vertical="center" wrapText="1"/>
    </xf>
    <xf numFmtId="0" fontId="11" fillId="4" borderId="38" xfId="0" applyFont="1" applyFill="1" applyBorder="1" applyAlignment="1">
      <alignment horizontal="center" vertical="center"/>
    </xf>
    <xf numFmtId="0" fontId="20" fillId="4" borderId="14" xfId="0" applyFont="1" applyFill="1" applyBorder="1"/>
    <xf numFmtId="9" fontId="27" fillId="4" borderId="0" xfId="0" applyNumberFormat="1" applyFont="1" applyFill="1"/>
    <xf numFmtId="0" fontId="18" fillId="4" borderId="0" xfId="0" applyFont="1" applyFill="1" applyAlignment="1">
      <alignment vertical="center" wrapText="1"/>
    </xf>
    <xf numFmtId="0" fontId="18" fillId="4" borderId="0" xfId="0" applyFont="1" applyFill="1" applyAlignment="1">
      <alignment wrapText="1"/>
    </xf>
    <xf numFmtId="0" fontId="20" fillId="4" borderId="3" xfId="0" quotePrefix="1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5" xfId="0" quotePrefix="1" applyFont="1" applyFill="1" applyBorder="1" applyAlignment="1">
      <alignment horizontal="center" vertical="center"/>
    </xf>
    <xf numFmtId="0" fontId="20" fillId="4" borderId="0" xfId="0" applyFont="1" applyFill="1" applyAlignment="1">
      <alignment vertical="top" wrapText="1"/>
    </xf>
    <xf numFmtId="0" fontId="20" fillId="4" borderId="13" xfId="0" applyFont="1" applyFill="1" applyBorder="1" applyAlignment="1">
      <alignment horizontal="center" vertical="center"/>
    </xf>
    <xf numFmtId="0" fontId="20" fillId="4" borderId="0" xfId="0" applyFont="1" applyFill="1" applyAlignment="1">
      <alignment vertical="center" wrapText="1"/>
    </xf>
    <xf numFmtId="0" fontId="20" fillId="4" borderId="12" xfId="0" applyFont="1" applyFill="1" applyBorder="1"/>
    <xf numFmtId="0" fontId="21" fillId="4" borderId="52" xfId="0" applyFont="1" applyFill="1" applyBorder="1" applyAlignment="1">
      <alignment horizontal="left" vertical="center" wrapText="1"/>
    </xf>
    <xf numFmtId="0" fontId="32" fillId="5" borderId="0" xfId="0" applyFont="1" applyFill="1" applyAlignment="1">
      <alignment horizontal="center" vertical="center"/>
    </xf>
    <xf numFmtId="0" fontId="33" fillId="4" borderId="0" xfId="0" applyFont="1" applyFill="1" applyAlignment="1">
      <alignment horizontal="left" vertical="center"/>
    </xf>
    <xf numFmtId="0" fontId="34" fillId="4" borderId="0" xfId="0" applyFont="1" applyFill="1" applyAlignment="1">
      <alignment horizontal="left"/>
    </xf>
    <xf numFmtId="49" fontId="24" fillId="4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24" fillId="4" borderId="36" xfId="0" applyNumberFormat="1" applyFont="1" applyFill="1" applyBorder="1" applyAlignment="1" applyProtection="1">
      <alignment horizontal="center" vertical="center" wrapText="1" readingOrder="1"/>
      <protection locked="0"/>
    </xf>
    <xf numFmtId="49" fontId="2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2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4" borderId="3" xfId="0" applyFont="1" applyFill="1" applyBorder="1" applyAlignment="1" applyProtection="1">
      <alignment horizontal="center" vertical="center"/>
      <protection locked="0"/>
    </xf>
    <xf numFmtId="0" fontId="20" fillId="4" borderId="26" xfId="0" applyFont="1" applyFill="1" applyBorder="1" applyAlignment="1">
      <alignment horizontal="center" vertical="center"/>
    </xf>
    <xf numFmtId="164" fontId="10" fillId="2" borderId="39" xfId="2" applyNumberFormat="1" applyFont="1" applyFill="1" applyBorder="1" applyAlignment="1"/>
    <xf numFmtId="164" fontId="10" fillId="2" borderId="34" xfId="2" applyNumberFormat="1" applyFont="1" applyFill="1" applyBorder="1" applyAlignment="1"/>
    <xf numFmtId="164" fontId="10" fillId="3" borderId="34" xfId="2" applyNumberFormat="1" applyFont="1" applyFill="1" applyBorder="1" applyAlignment="1"/>
    <xf numFmtId="0" fontId="15" fillId="3" borderId="39" xfId="0" applyFont="1" applyFill="1" applyBorder="1" applyAlignment="1">
      <alignment horizontal="center" textRotation="90"/>
    </xf>
    <xf numFmtId="0" fontId="15" fillId="3" borderId="4" xfId="0" applyFont="1" applyFill="1" applyBorder="1" applyAlignment="1">
      <alignment horizontal="center" textRotation="90"/>
    </xf>
    <xf numFmtId="164" fontId="10" fillId="3" borderId="4" xfId="2" applyNumberFormat="1" applyFont="1" applyFill="1" applyBorder="1" applyAlignment="1"/>
    <xf numFmtId="0" fontId="21" fillId="4" borderId="33" xfId="0" applyFont="1" applyFill="1" applyBorder="1" applyAlignment="1" applyProtection="1">
      <alignment vertical="center"/>
      <protection locked="0"/>
    </xf>
    <xf numFmtId="0" fontId="20" fillId="7" borderId="1" xfId="0" applyFont="1" applyFill="1" applyBorder="1" applyAlignment="1" applyProtection="1">
      <alignment vertical="center"/>
      <protection locked="0"/>
    </xf>
    <xf numFmtId="0" fontId="21" fillId="7" borderId="1" xfId="0" applyFont="1" applyFill="1" applyBorder="1" applyAlignment="1" applyProtection="1">
      <alignment vertical="center"/>
      <protection locked="0"/>
    </xf>
    <xf numFmtId="165" fontId="20" fillId="7" borderId="1" xfId="0" applyNumberFormat="1" applyFont="1" applyFill="1" applyBorder="1" applyAlignment="1" applyProtection="1">
      <alignment horizontal="center" vertical="center"/>
      <protection locked="0"/>
    </xf>
    <xf numFmtId="0" fontId="21" fillId="4" borderId="32" xfId="0" applyFont="1" applyFill="1" applyBorder="1" applyAlignment="1" applyProtection="1">
      <alignment vertical="center"/>
      <protection locked="0"/>
    </xf>
    <xf numFmtId="165" fontId="20" fillId="7" borderId="25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locked="0"/>
    </xf>
    <xf numFmtId="0" fontId="20" fillId="4" borderId="25" xfId="0" applyFont="1" applyFill="1" applyBorder="1" applyAlignment="1" applyProtection="1">
      <alignment horizontal="left" vertical="center"/>
      <protection locked="0"/>
    </xf>
    <xf numFmtId="0" fontId="21" fillId="4" borderId="33" xfId="0" applyFont="1" applyFill="1" applyBorder="1" applyAlignment="1" applyProtection="1">
      <alignment horizontal="left" vertical="center"/>
      <protection locked="0"/>
    </xf>
    <xf numFmtId="0" fontId="23" fillId="4" borderId="19" xfId="0" applyFont="1" applyFill="1" applyBorder="1" applyAlignment="1" applyProtection="1">
      <alignment horizontal="center" vertical="center" wrapText="1" readingOrder="1"/>
      <protection locked="0"/>
    </xf>
    <xf numFmtId="0" fontId="23" fillId="4" borderId="4" xfId="0" applyFont="1" applyFill="1" applyBorder="1" applyAlignment="1" applyProtection="1">
      <alignment horizontal="center" vertical="center" wrapText="1" readingOrder="1"/>
      <protection locked="0"/>
    </xf>
    <xf numFmtId="0" fontId="21" fillId="4" borderId="1" xfId="0" applyFont="1" applyFill="1" applyBorder="1" applyAlignment="1" applyProtection="1">
      <alignment vertical="center"/>
      <protection locked="0"/>
    </xf>
    <xf numFmtId="0" fontId="21" fillId="7" borderId="26" xfId="0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 wrapText="1"/>
    </xf>
    <xf numFmtId="0" fontId="20" fillId="7" borderId="1" xfId="0" applyFont="1" applyFill="1" applyBorder="1"/>
    <xf numFmtId="0" fontId="20" fillId="7" borderId="2" xfId="0" applyFont="1" applyFill="1" applyBorder="1"/>
    <xf numFmtId="0" fontId="21" fillId="7" borderId="32" xfId="0" applyFont="1" applyFill="1" applyBorder="1" applyAlignment="1">
      <alignment horizontal="left" vertical="center"/>
    </xf>
    <xf numFmtId="0" fontId="21" fillId="7" borderId="1" xfId="0" applyFont="1" applyFill="1" applyBorder="1" applyAlignment="1">
      <alignment horizontal="left" vertical="center"/>
    </xf>
    <xf numFmtId="0" fontId="21" fillId="4" borderId="26" xfId="0" applyFont="1" applyFill="1" applyBorder="1" applyAlignment="1">
      <alignment vertical="center" wrapText="1"/>
    </xf>
    <xf numFmtId="0" fontId="21" fillId="4" borderId="32" xfId="0" applyFont="1" applyFill="1" applyBorder="1" applyAlignment="1">
      <alignment vertical="center" wrapText="1"/>
    </xf>
    <xf numFmtId="0" fontId="21" fillId="4" borderId="28" xfId="0" applyFont="1" applyFill="1" applyBorder="1" applyAlignment="1">
      <alignment vertical="center" wrapText="1"/>
    </xf>
    <xf numFmtId="0" fontId="21" fillId="4" borderId="26" xfId="0" applyFont="1" applyFill="1" applyBorder="1" applyAlignment="1">
      <alignment horizontal="left" vertical="center" wrapText="1"/>
    </xf>
    <xf numFmtId="0" fontId="21" fillId="4" borderId="32" xfId="0" applyFont="1" applyFill="1" applyBorder="1" applyAlignment="1">
      <alignment horizontal="left" vertical="center"/>
    </xf>
    <xf numFmtId="0" fontId="21" fillId="4" borderId="32" xfId="0" applyFont="1" applyFill="1" applyBorder="1" applyAlignment="1">
      <alignment horizontal="left" vertical="center" wrapText="1"/>
    </xf>
    <xf numFmtId="49" fontId="24" fillId="4" borderId="54" xfId="0" applyNumberFormat="1" applyFont="1" applyFill="1" applyBorder="1" applyAlignment="1" applyProtection="1">
      <alignment horizontal="center" vertical="center" wrapText="1" readingOrder="1"/>
      <protection locked="0"/>
    </xf>
    <xf numFmtId="49" fontId="25" fillId="4" borderId="54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4" borderId="43" xfId="0" applyFont="1" applyFill="1" applyBorder="1" applyAlignment="1" applyProtection="1">
      <alignment horizontal="center" vertical="center"/>
      <protection locked="0"/>
    </xf>
    <xf numFmtId="0" fontId="15" fillId="4" borderId="29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left" vertical="center"/>
    </xf>
    <xf numFmtId="0" fontId="31" fillId="3" borderId="0" xfId="0" applyFont="1" applyFill="1" applyAlignment="1">
      <alignment horizontal="center"/>
    </xf>
    <xf numFmtId="0" fontId="27" fillId="3" borderId="41" xfId="0" applyFont="1" applyFill="1" applyBorder="1"/>
    <xf numFmtId="0" fontId="27" fillId="3" borderId="1" xfId="0" applyFont="1" applyFill="1" applyBorder="1"/>
    <xf numFmtId="9" fontId="27" fillId="3" borderId="1" xfId="0" applyNumberFormat="1" applyFont="1" applyFill="1" applyBorder="1"/>
    <xf numFmtId="9" fontId="27" fillId="3" borderId="3" xfId="0" applyNumberFormat="1" applyFont="1" applyFill="1" applyBorder="1" applyProtection="1">
      <protection locked="0"/>
    </xf>
    <xf numFmtId="4" fontId="27" fillId="3" borderId="41" xfId="0" applyNumberFormat="1" applyFont="1" applyFill="1" applyBorder="1"/>
    <xf numFmtId="4" fontId="27" fillId="9" borderId="27" xfId="0" applyNumberFormat="1" applyFont="1" applyFill="1" applyBorder="1"/>
    <xf numFmtId="4" fontId="27" fillId="9" borderId="29" xfId="0" applyNumberFormat="1" applyFont="1" applyFill="1" applyBorder="1"/>
    <xf numFmtId="0" fontId="5" fillId="5" borderId="47" xfId="0" applyFont="1" applyFill="1" applyBorder="1" applyAlignment="1" applyProtection="1">
      <alignment horizontal="left" vertical="center" wrapText="1"/>
      <protection locked="0"/>
    </xf>
    <xf numFmtId="49" fontId="24" fillId="4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4" borderId="3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vertical="center"/>
      <protection locked="0"/>
    </xf>
    <xf numFmtId="49" fontId="24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0" fillId="4" borderId="14" xfId="0" applyFont="1" applyFill="1" applyBorder="1" applyAlignment="1" applyProtection="1">
      <alignment horizontal="center" vertical="center"/>
      <protection locked="0"/>
    </xf>
    <xf numFmtId="0" fontId="19" fillId="0" borderId="14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1" fillId="3" borderId="33" xfId="0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/>
    <xf numFmtId="0" fontId="12" fillId="4" borderId="14" xfId="0" applyFont="1" applyFill="1" applyBorder="1" applyAlignment="1">
      <alignment vertical="center"/>
    </xf>
    <xf numFmtId="0" fontId="12" fillId="4" borderId="0" xfId="0" applyFont="1" applyFill="1" applyAlignment="1">
      <alignment vertical="center"/>
    </xf>
    <xf numFmtId="0" fontId="10" fillId="4" borderId="23" xfId="0" applyFont="1" applyFill="1" applyBorder="1" applyAlignment="1" applyProtection="1">
      <alignment horizontal="center" vertical="center"/>
      <protection locked="0"/>
    </xf>
    <xf numFmtId="164" fontId="16" fillId="3" borderId="0" xfId="2" applyNumberFormat="1" applyFont="1" applyFill="1" applyBorder="1" applyAlignment="1"/>
    <xf numFmtId="0" fontId="5" fillId="5" borderId="24" xfId="0" applyFont="1" applyFill="1" applyBorder="1" applyAlignment="1" applyProtection="1">
      <alignment horizontal="left" vertical="center" wrapText="1"/>
      <protection locked="0"/>
    </xf>
    <xf numFmtId="0" fontId="21" fillId="4" borderId="33" xfId="0" applyFont="1" applyFill="1" applyBorder="1" applyAlignment="1" applyProtection="1">
      <alignment vertical="center" wrapText="1"/>
      <protection locked="0"/>
    </xf>
    <xf numFmtId="0" fontId="38" fillId="4" borderId="55" xfId="0" applyFont="1" applyFill="1" applyBorder="1" applyAlignment="1" applyProtection="1">
      <alignment horizontal="center" vertical="center" wrapText="1"/>
      <protection locked="0"/>
    </xf>
    <xf numFmtId="0" fontId="20" fillId="4" borderId="2" xfId="0" applyFont="1" applyFill="1" applyBorder="1" applyAlignment="1" applyProtection="1">
      <alignment horizontal="left" vertical="center"/>
      <protection locked="0"/>
    </xf>
    <xf numFmtId="0" fontId="21" fillId="4" borderId="33" xfId="0" applyFont="1" applyFill="1" applyBorder="1" applyAlignment="1" applyProtection="1">
      <alignment horizontal="left" vertical="center" wrapText="1"/>
      <protection locked="0"/>
    </xf>
    <xf numFmtId="0" fontId="10" fillId="4" borderId="56" xfId="0" applyFont="1" applyFill="1" applyBorder="1" applyAlignment="1" applyProtection="1">
      <alignment horizontal="center" vertical="center"/>
      <protection locked="0"/>
    </xf>
    <xf numFmtId="4" fontId="27" fillId="3" borderId="41" xfId="0" applyNumberFormat="1" applyFont="1" applyFill="1" applyBorder="1" applyProtection="1">
      <protection locked="0"/>
    </xf>
    <xf numFmtId="0" fontId="26" fillId="4" borderId="14" xfId="0" applyFont="1" applyFill="1" applyBorder="1"/>
    <xf numFmtId="4" fontId="11" fillId="3" borderId="0" xfId="0" applyNumberFormat="1" applyFont="1" applyFill="1" applyAlignment="1">
      <alignment vertical="center"/>
    </xf>
    <xf numFmtId="0" fontId="20" fillId="4" borderId="0" xfId="0" applyFont="1" applyFill="1" applyAlignment="1">
      <alignment horizontal="left" vertical="top" wrapText="1"/>
    </xf>
    <xf numFmtId="4" fontId="28" fillId="4" borderId="0" xfId="0" applyNumberFormat="1" applyFont="1" applyFill="1" applyAlignment="1">
      <alignment horizontal="right"/>
    </xf>
    <xf numFmtId="4" fontId="28" fillId="4" borderId="12" xfId="0" applyNumberFormat="1" applyFont="1" applyFill="1" applyBorder="1" applyAlignment="1">
      <alignment horizontal="right"/>
    </xf>
    <xf numFmtId="4" fontId="27" fillId="3" borderId="0" xfId="0" applyNumberFormat="1" applyFont="1" applyFill="1" applyAlignment="1">
      <alignment horizontal="left"/>
    </xf>
    <xf numFmtId="4" fontId="40" fillId="3" borderId="0" xfId="0" applyNumberFormat="1" applyFont="1" applyFill="1" applyAlignment="1" applyProtection="1">
      <alignment horizontal="right"/>
      <protection locked="0"/>
    </xf>
    <xf numFmtId="4" fontId="40" fillId="3" borderId="12" xfId="0" applyNumberFormat="1" applyFont="1" applyFill="1" applyBorder="1" applyAlignment="1" applyProtection="1">
      <alignment horizontal="right"/>
      <protection locked="0"/>
    </xf>
    <xf numFmtId="0" fontId="12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21" fillId="4" borderId="3" xfId="0" applyFont="1" applyFill="1" applyBorder="1" applyAlignment="1">
      <alignment horizontal="center" vertical="center"/>
    </xf>
    <xf numFmtId="0" fontId="25" fillId="4" borderId="0" xfId="0" applyFont="1" applyFill="1" applyAlignment="1" applyProtection="1">
      <alignment horizontal="center"/>
      <protection locked="0"/>
    </xf>
    <xf numFmtId="0" fontId="10" fillId="4" borderId="19" xfId="0" applyFont="1" applyFill="1" applyBorder="1" applyAlignment="1" applyProtection="1">
      <alignment horizontal="center" vertical="center"/>
      <protection locked="0"/>
    </xf>
    <xf numFmtId="43" fontId="11" fillId="4" borderId="0" xfId="0" applyNumberFormat="1" applyFont="1" applyFill="1" applyProtection="1">
      <protection locked="0"/>
    </xf>
    <xf numFmtId="4" fontId="31" fillId="5" borderId="18" xfId="0" applyNumberFormat="1" applyFont="1" applyFill="1" applyBorder="1" applyAlignment="1">
      <alignment horizontal="right" vertical="center"/>
    </xf>
    <xf numFmtId="4" fontId="31" fillId="5" borderId="48" xfId="0" applyNumberFormat="1" applyFont="1" applyFill="1" applyBorder="1" applyAlignment="1">
      <alignment horizontal="right" vertical="center"/>
    </xf>
    <xf numFmtId="0" fontId="5" fillId="5" borderId="14" xfId="0" applyFont="1" applyFill="1" applyBorder="1" applyAlignment="1" applyProtection="1">
      <alignment vertical="center" wrapText="1"/>
      <protection locked="0"/>
    </xf>
    <xf numFmtId="4" fontId="5" fillId="5" borderId="26" xfId="0" applyNumberFormat="1" applyFont="1" applyFill="1" applyBorder="1" applyAlignment="1">
      <alignment horizontal="right" vertical="center"/>
    </xf>
    <xf numFmtId="4" fontId="5" fillId="5" borderId="48" xfId="0" applyNumberFormat="1" applyFont="1" applyFill="1" applyBorder="1" applyAlignment="1">
      <alignment horizontal="right" vertical="center"/>
    </xf>
    <xf numFmtId="0" fontId="11" fillId="4" borderId="32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/>
    </xf>
    <xf numFmtId="43" fontId="11" fillId="4" borderId="5" xfId="1" applyFont="1" applyFill="1" applyBorder="1" applyAlignment="1" applyProtection="1">
      <alignment vertical="center" wrapText="1"/>
    </xf>
    <xf numFmtId="0" fontId="1" fillId="4" borderId="3" xfId="0" applyFont="1" applyFill="1" applyBorder="1" applyAlignment="1">
      <alignment horizontal="left" vertical="center"/>
    </xf>
    <xf numFmtId="0" fontId="10" fillId="5" borderId="7" xfId="0" applyFont="1" applyFill="1" applyBorder="1" applyAlignment="1" applyProtection="1">
      <alignment horizontal="center" vertical="center"/>
      <protection locked="0"/>
    </xf>
    <xf numFmtId="0" fontId="11" fillId="5" borderId="33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left" vertical="center" wrapText="1"/>
    </xf>
    <xf numFmtId="43" fontId="1" fillId="4" borderId="57" xfId="1" applyFont="1" applyFill="1" applyBorder="1" applyAlignment="1" applyProtection="1">
      <alignment horizontal="left" vertical="center"/>
    </xf>
    <xf numFmtId="0" fontId="1" fillId="4" borderId="39" xfId="0" applyFont="1" applyFill="1" applyBorder="1" applyAlignment="1">
      <alignment horizontal="left" vertical="center"/>
    </xf>
    <xf numFmtId="0" fontId="6" fillId="5" borderId="50" xfId="0" applyFont="1" applyFill="1" applyBorder="1" applyAlignment="1">
      <alignment vertical="center"/>
    </xf>
    <xf numFmtId="0" fontId="22" fillId="5" borderId="51" xfId="0" applyFont="1" applyFill="1" applyBorder="1" applyAlignment="1">
      <alignment vertical="center"/>
    </xf>
    <xf numFmtId="0" fontId="11" fillId="4" borderId="58" xfId="0" applyFont="1" applyFill="1" applyBorder="1" applyAlignment="1" applyProtection="1">
      <alignment horizontal="center" vertical="center"/>
      <protection locked="0"/>
    </xf>
    <xf numFmtId="0" fontId="11" fillId="4" borderId="28" xfId="0" applyFont="1" applyFill="1" applyBorder="1" applyAlignment="1" applyProtection="1">
      <alignment horizontal="center" vertical="center"/>
      <protection locked="0"/>
    </xf>
    <xf numFmtId="0" fontId="5" fillId="5" borderId="24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 applyProtection="1">
      <alignment horizontal="center" vertical="center" wrapText="1"/>
      <protection locked="0"/>
    </xf>
    <xf numFmtId="0" fontId="11" fillId="4" borderId="6" xfId="0" applyFont="1" applyFill="1" applyBorder="1" applyAlignment="1" applyProtection="1">
      <alignment horizontal="center" vertical="center" wrapText="1"/>
      <protection locked="0"/>
    </xf>
    <xf numFmtId="0" fontId="10" fillId="4" borderId="58" xfId="0" applyFont="1" applyFill="1" applyBorder="1" applyAlignment="1" applyProtection="1">
      <alignment horizontal="center" vertical="center"/>
      <protection locked="0"/>
    </xf>
    <xf numFmtId="0" fontId="11" fillId="4" borderId="27" xfId="0" applyFont="1" applyFill="1" applyBorder="1" applyAlignment="1">
      <alignment horizontal="center" vertical="center"/>
    </xf>
    <xf numFmtId="0" fontId="11" fillId="4" borderId="28" xfId="0" applyFont="1" applyFill="1" applyBorder="1" applyAlignment="1" applyProtection="1">
      <alignment horizontal="center" vertical="center" wrapText="1"/>
      <protection locked="0"/>
    </xf>
    <xf numFmtId="0" fontId="32" fillId="5" borderId="46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0" fontId="1" fillId="4" borderId="45" xfId="0" applyFont="1" applyFill="1" applyBorder="1" applyAlignment="1">
      <alignment vertical="center"/>
    </xf>
    <xf numFmtId="0" fontId="5" fillId="5" borderId="26" xfId="0" applyFont="1" applyFill="1" applyBorder="1" applyAlignment="1">
      <alignment vertical="center" wrapText="1"/>
    </xf>
    <xf numFmtId="0" fontId="11" fillId="5" borderId="49" xfId="0" applyFont="1" applyFill="1" applyBorder="1" applyAlignment="1">
      <alignment horizontal="left" vertical="center" wrapText="1"/>
    </xf>
    <xf numFmtId="0" fontId="26" fillId="4" borderId="3" xfId="0" applyFont="1" applyFill="1" applyBorder="1" applyAlignment="1" applyProtection="1">
      <alignment horizontal="center"/>
      <protection locked="0"/>
    </xf>
    <xf numFmtId="0" fontId="26" fillId="4" borderId="0" xfId="0" applyFont="1" applyFill="1" applyAlignment="1" applyProtection="1">
      <alignment horizontal="center"/>
      <protection locked="0"/>
    </xf>
    <xf numFmtId="0" fontId="26" fillId="4" borderId="2" xfId="0" applyFont="1" applyFill="1" applyBorder="1" applyAlignment="1" applyProtection="1">
      <alignment horizontal="center"/>
      <protection locked="0"/>
    </xf>
    <xf numFmtId="0" fontId="26" fillId="4" borderId="23" xfId="0" applyFont="1" applyFill="1" applyBorder="1" applyAlignment="1" applyProtection="1">
      <alignment horizontal="center"/>
      <protection locked="0"/>
    </xf>
    <xf numFmtId="166" fontId="20" fillId="4" borderId="11" xfId="0" applyNumberFormat="1" applyFont="1" applyFill="1" applyBorder="1" applyAlignment="1">
      <alignment horizontal="center" vertical="center"/>
    </xf>
    <xf numFmtId="0" fontId="27" fillId="4" borderId="0" xfId="0" applyFont="1" applyFill="1"/>
    <xf numFmtId="4" fontId="27" fillId="3" borderId="8" xfId="0" applyNumberFormat="1" applyFont="1" applyFill="1" applyBorder="1"/>
    <xf numFmtId="0" fontId="5" fillId="3" borderId="0" xfId="0" applyFont="1" applyFill="1" applyAlignment="1">
      <alignment horizontal="center"/>
    </xf>
    <xf numFmtId="0" fontId="19" fillId="8" borderId="38" xfId="0" applyFont="1" applyFill="1" applyBorder="1" applyAlignment="1">
      <alignment horizontal="center" vertical="center"/>
    </xf>
    <xf numFmtId="0" fontId="19" fillId="8" borderId="10" xfId="0" applyFont="1" applyFill="1" applyBorder="1" applyAlignment="1">
      <alignment horizontal="center" vertical="center"/>
    </xf>
    <xf numFmtId="0" fontId="19" fillId="8" borderId="37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textRotation="90"/>
    </xf>
    <xf numFmtId="0" fontId="15" fillId="4" borderId="0" xfId="0" applyFont="1" applyFill="1" applyAlignment="1">
      <alignment horizontal="center" textRotation="90" wrapText="1"/>
    </xf>
    <xf numFmtId="0" fontId="13" fillId="3" borderId="0" xfId="0" applyFont="1" applyFill="1" applyAlignment="1">
      <alignment horizontal="center" textRotation="90"/>
    </xf>
    <xf numFmtId="0" fontId="10" fillId="4" borderId="0" xfId="0" quotePrefix="1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164" fontId="10" fillId="4" borderId="0" xfId="2" applyNumberFormat="1" applyFont="1" applyFill="1" applyBorder="1" applyAlignment="1">
      <alignment horizontal="right"/>
    </xf>
    <xf numFmtId="164" fontId="16" fillId="3" borderId="0" xfId="2" applyNumberFormat="1" applyFont="1" applyFill="1" applyBorder="1" applyAlignment="1">
      <alignment horizontal="right"/>
    </xf>
    <xf numFmtId="0" fontId="15" fillId="3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15" fillId="3" borderId="0" xfId="0" applyFont="1" applyFill="1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0" fontId="10" fillId="3" borderId="0" xfId="0" applyFont="1" applyFill="1" applyAlignment="1">
      <alignment horizontal="left" vertical="top" wrapText="1" indent="1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37" fillId="8" borderId="38" xfId="0" applyFont="1" applyFill="1" applyBorder="1" applyAlignment="1">
      <alignment horizontal="center" vertical="center"/>
    </xf>
    <xf numFmtId="0" fontId="37" fillId="8" borderId="10" xfId="0" applyFont="1" applyFill="1" applyBorder="1" applyAlignment="1">
      <alignment horizontal="center" vertical="center"/>
    </xf>
    <xf numFmtId="0" fontId="37" fillId="8" borderId="37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horizontal="left" vertical="center" wrapText="1"/>
    </xf>
    <xf numFmtId="0" fontId="11" fillId="4" borderId="41" xfId="0" applyFont="1" applyFill="1" applyBorder="1" applyAlignment="1">
      <alignment horizontal="left" vertical="center" wrapText="1"/>
    </xf>
    <xf numFmtId="0" fontId="11" fillId="4" borderId="40" xfId="0" applyFont="1" applyFill="1" applyBorder="1" applyAlignment="1">
      <alignment horizontal="left" vertical="center" wrapText="1"/>
    </xf>
    <xf numFmtId="0" fontId="11" fillId="4" borderId="32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43" fontId="11" fillId="4" borderId="32" xfId="1" applyFont="1" applyFill="1" applyBorder="1" applyAlignment="1" applyProtection="1">
      <alignment horizontal="center" vertical="center"/>
    </xf>
    <xf numFmtId="43" fontId="11" fillId="4" borderId="1" xfId="1" applyFont="1" applyFill="1" applyBorder="1" applyAlignment="1" applyProtection="1">
      <alignment horizontal="center" vertical="center"/>
    </xf>
    <xf numFmtId="4" fontId="11" fillId="4" borderId="36" xfId="0" applyNumberFormat="1" applyFont="1" applyFill="1" applyBorder="1" applyAlignment="1">
      <alignment horizontal="right" vertical="center"/>
    </xf>
    <xf numFmtId="4" fontId="11" fillId="4" borderId="48" xfId="0" applyNumberFormat="1" applyFont="1" applyFill="1" applyBorder="1" applyAlignment="1">
      <alignment horizontal="right" vertical="center"/>
    </xf>
    <xf numFmtId="0" fontId="11" fillId="4" borderId="32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0" fillId="4" borderId="2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/>
    </xf>
    <xf numFmtId="0" fontId="20" fillId="4" borderId="2" xfId="0" applyFont="1" applyFill="1" applyBorder="1" applyAlignment="1">
      <alignment horizontal="left" vertical="center"/>
    </xf>
    <xf numFmtId="43" fontId="11" fillId="4" borderId="36" xfId="1" applyFont="1" applyFill="1" applyBorder="1" applyAlignment="1" applyProtection="1">
      <alignment horizontal="right" vertical="center" wrapText="1"/>
    </xf>
    <xf numFmtId="43" fontId="11" fillId="4" borderId="41" xfId="1" applyFont="1" applyFill="1" applyBorder="1" applyAlignment="1" applyProtection="1">
      <alignment horizontal="right" vertical="center" wrapText="1"/>
    </xf>
    <xf numFmtId="0" fontId="5" fillId="5" borderId="50" xfId="0" applyFont="1" applyFill="1" applyBorder="1" applyAlignment="1">
      <alignment horizontal="left" vertical="center" wrapText="1"/>
    </xf>
    <xf numFmtId="0" fontId="5" fillId="5" borderId="46" xfId="0" applyFont="1" applyFill="1" applyBorder="1" applyAlignment="1">
      <alignment horizontal="left" vertical="center" wrapText="1"/>
    </xf>
    <xf numFmtId="0" fontId="5" fillId="5" borderId="51" xfId="0" applyFont="1" applyFill="1" applyBorder="1" applyAlignment="1">
      <alignment horizontal="left" vertical="center" wrapText="1"/>
    </xf>
    <xf numFmtId="4" fontId="5" fillId="5" borderId="50" xfId="0" applyNumberFormat="1" applyFont="1" applyFill="1" applyBorder="1" applyAlignment="1">
      <alignment horizontal="right" vertical="center"/>
    </xf>
    <xf numFmtId="4" fontId="5" fillId="5" borderId="18" xfId="0" applyNumberFormat="1" applyFont="1" applyFill="1" applyBorder="1" applyAlignment="1">
      <alignment horizontal="right" vertical="center"/>
    </xf>
    <xf numFmtId="0" fontId="11" fillId="4" borderId="36" xfId="0" applyFont="1" applyFill="1" applyBorder="1" applyAlignment="1">
      <alignment horizontal="left" vertical="center"/>
    </xf>
    <xf numFmtId="0" fontId="20" fillId="4" borderId="41" xfId="0" applyFont="1" applyFill="1" applyBorder="1" applyAlignment="1">
      <alignment horizontal="left" vertical="center"/>
    </xf>
    <xf numFmtId="0" fontId="20" fillId="4" borderId="40" xfId="0" applyFont="1" applyFill="1" applyBorder="1" applyAlignment="1">
      <alignment horizontal="left" vertical="center"/>
    </xf>
    <xf numFmtId="43" fontId="11" fillId="4" borderId="36" xfId="1" applyFont="1" applyFill="1" applyBorder="1" applyAlignment="1" applyProtection="1">
      <alignment vertical="center"/>
    </xf>
    <xf numFmtId="43" fontId="11" fillId="4" borderId="40" xfId="1" applyFont="1" applyFill="1" applyBorder="1" applyAlignment="1" applyProtection="1">
      <alignment vertical="center"/>
    </xf>
    <xf numFmtId="0" fontId="5" fillId="5" borderId="20" xfId="0" applyFont="1" applyFill="1" applyBorder="1" applyAlignment="1" applyProtection="1">
      <alignment horizontal="left" vertical="center" wrapText="1"/>
      <protection locked="0"/>
    </xf>
    <xf numFmtId="0" fontId="5" fillId="5" borderId="46" xfId="0" applyFont="1" applyFill="1" applyBorder="1" applyAlignment="1" applyProtection="1">
      <alignment horizontal="left" vertical="center" wrapText="1"/>
      <protection locked="0"/>
    </xf>
    <xf numFmtId="0" fontId="6" fillId="5" borderId="46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4" fontId="5" fillId="5" borderId="20" xfId="0" applyNumberFormat="1" applyFont="1" applyFill="1" applyBorder="1" applyAlignment="1">
      <alignment horizontal="right" vertical="center"/>
    </xf>
    <xf numFmtId="4" fontId="11" fillId="4" borderId="32" xfId="0" applyNumberFormat="1" applyFont="1" applyFill="1" applyBorder="1" applyAlignment="1">
      <alignment horizontal="right" vertical="center"/>
    </xf>
    <xf numFmtId="4" fontId="11" fillId="4" borderId="25" xfId="0" applyNumberFormat="1" applyFont="1" applyFill="1" applyBorder="1" applyAlignment="1">
      <alignment horizontal="right" vertical="center"/>
    </xf>
    <xf numFmtId="0" fontId="5" fillId="5" borderId="3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5" fillId="5" borderId="25" xfId="0" applyFont="1" applyFill="1" applyBorder="1" applyAlignment="1" applyProtection="1">
      <alignment horizontal="center" vertical="center" wrapText="1"/>
      <protection locked="0"/>
    </xf>
    <xf numFmtId="0" fontId="12" fillId="5" borderId="32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 applyProtection="1">
      <alignment horizontal="center" vertical="center" wrapText="1"/>
      <protection locked="0"/>
    </xf>
    <xf numFmtId="0" fontId="6" fillId="5" borderId="50" xfId="0" applyFont="1" applyFill="1" applyBorder="1" applyAlignment="1">
      <alignment horizontal="left" vertical="center"/>
    </xf>
    <xf numFmtId="0" fontId="22" fillId="5" borderId="51" xfId="0" applyFont="1" applyFill="1" applyBorder="1" applyAlignment="1">
      <alignment horizontal="left" vertical="center"/>
    </xf>
    <xf numFmtId="0" fontId="11" fillId="0" borderId="32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43" fontId="11" fillId="0" borderId="32" xfId="1" applyFont="1" applyFill="1" applyBorder="1" applyAlignment="1" applyProtection="1">
      <alignment vertical="center"/>
    </xf>
    <xf numFmtId="43" fontId="11" fillId="0" borderId="2" xfId="1" applyFont="1" applyFill="1" applyBorder="1" applyAlignment="1" applyProtection="1">
      <alignment vertical="center"/>
    </xf>
    <xf numFmtId="39" fontId="11" fillId="4" borderId="32" xfId="1" applyNumberFormat="1" applyFont="1" applyFill="1" applyBorder="1" applyAlignment="1" applyProtection="1">
      <alignment horizontal="right" vertical="center"/>
    </xf>
    <xf numFmtId="39" fontId="11" fillId="4" borderId="25" xfId="1" applyNumberFormat="1" applyFont="1" applyFill="1" applyBorder="1" applyAlignment="1" applyProtection="1">
      <alignment horizontal="right" vertical="center"/>
    </xf>
    <xf numFmtId="0" fontId="0" fillId="0" borderId="46" xfId="0" applyBorder="1"/>
    <xf numFmtId="0" fontId="0" fillId="0" borderId="51" xfId="0" applyBorder="1"/>
    <xf numFmtId="0" fontId="20" fillId="4" borderId="0" xfId="0" applyFont="1" applyFill="1" applyAlignment="1">
      <alignment horizontal="left" vertical="top" wrapText="1"/>
    </xf>
    <xf numFmtId="4" fontId="11" fillId="3" borderId="1" xfId="0" applyNumberFormat="1" applyFont="1" applyFill="1" applyBorder="1" applyAlignment="1">
      <alignment horizontal="center"/>
    </xf>
    <xf numFmtId="4" fontId="11" fillId="3" borderId="25" xfId="0" applyNumberFormat="1" applyFont="1" applyFill="1" applyBorder="1" applyAlignment="1">
      <alignment horizontal="center"/>
    </xf>
    <xf numFmtId="4" fontId="39" fillId="3" borderId="32" xfId="0" applyNumberFormat="1" applyFont="1" applyFill="1" applyBorder="1" applyAlignment="1">
      <alignment horizontal="center"/>
    </xf>
    <xf numFmtId="4" fontId="39" fillId="3" borderId="25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3" fontId="11" fillId="4" borderId="32" xfId="1" applyFont="1" applyFill="1" applyBorder="1" applyAlignment="1" applyProtection="1">
      <alignment horizontal="right" vertical="center" wrapText="1"/>
    </xf>
    <xf numFmtId="43" fontId="11" fillId="4" borderId="2" xfId="1" applyFont="1" applyFill="1" applyBorder="1" applyAlignment="1" applyProtection="1">
      <alignment horizontal="right" vertical="center" wrapText="1"/>
    </xf>
    <xf numFmtId="4" fontId="11" fillId="4" borderId="32" xfId="0" applyNumberFormat="1" applyFont="1" applyFill="1" applyBorder="1" applyAlignment="1" applyProtection="1">
      <alignment horizontal="right" vertical="center"/>
      <protection locked="0"/>
    </xf>
    <xf numFmtId="4" fontId="11" fillId="4" borderId="25" xfId="0" applyNumberFormat="1" applyFont="1" applyFill="1" applyBorder="1" applyAlignment="1" applyProtection="1">
      <alignment horizontal="right" vertical="center"/>
      <protection locked="0"/>
    </xf>
    <xf numFmtId="0" fontId="31" fillId="0" borderId="45" xfId="0" applyFont="1" applyBorder="1" applyAlignment="1" applyProtection="1">
      <alignment horizontal="left" vertical="center" wrapText="1"/>
      <protection locked="0"/>
    </xf>
    <xf numFmtId="0" fontId="31" fillId="0" borderId="44" xfId="0" applyFont="1" applyBorder="1" applyAlignment="1" applyProtection="1">
      <alignment horizontal="left" vertical="center" wrapText="1"/>
      <protection locked="0"/>
    </xf>
    <xf numFmtId="0" fontId="31" fillId="0" borderId="42" xfId="0" applyFont="1" applyBorder="1" applyAlignment="1" applyProtection="1">
      <alignment horizontal="left" vertical="center" wrapText="1"/>
      <protection locked="0"/>
    </xf>
    <xf numFmtId="4" fontId="11" fillId="4" borderId="45" xfId="0" applyNumberFormat="1" applyFont="1" applyFill="1" applyBorder="1" applyAlignment="1" applyProtection="1">
      <alignment horizontal="right" vertical="center"/>
      <protection locked="0"/>
    </xf>
    <xf numFmtId="4" fontId="11" fillId="4" borderId="16" xfId="0" applyNumberFormat="1" applyFont="1" applyFill="1" applyBorder="1" applyAlignment="1" applyProtection="1">
      <alignment horizontal="right" vertical="center"/>
      <protection locked="0"/>
    </xf>
    <xf numFmtId="4" fontId="27" fillId="3" borderId="1" xfId="0" applyNumberFormat="1" applyFont="1" applyFill="1" applyBorder="1" applyAlignment="1">
      <alignment horizontal="left"/>
    </xf>
    <xf numFmtId="43" fontId="11" fillId="4" borderId="36" xfId="1" applyFont="1" applyFill="1" applyBorder="1" applyAlignment="1" applyProtection="1">
      <alignment horizontal="right" vertical="center" wrapText="1"/>
      <protection locked="0"/>
    </xf>
    <xf numFmtId="0" fontId="1" fillId="4" borderId="41" xfId="0" applyFont="1" applyFill="1" applyBorder="1" applyAlignment="1" applyProtection="1">
      <alignment horizontal="right" vertical="center" wrapText="1"/>
      <protection locked="0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15" fillId="4" borderId="44" xfId="0" applyFont="1" applyFill="1" applyBorder="1" applyAlignment="1" applyProtection="1">
      <alignment horizontal="center" vertical="center" wrapText="1"/>
      <protection locked="0"/>
    </xf>
    <xf numFmtId="4" fontId="15" fillId="3" borderId="41" xfId="0" applyNumberFormat="1" applyFont="1" applyFill="1" applyBorder="1" applyAlignment="1" applyProtection="1">
      <alignment horizontal="right"/>
      <protection locked="0"/>
    </xf>
    <xf numFmtId="4" fontId="15" fillId="3" borderId="48" xfId="0" applyNumberFormat="1" applyFont="1" applyFill="1" applyBorder="1" applyAlignment="1" applyProtection="1">
      <alignment horizontal="right"/>
      <protection locked="0"/>
    </xf>
    <xf numFmtId="0" fontId="11" fillId="4" borderId="32" xfId="0" applyFont="1" applyFill="1" applyBorder="1" applyAlignment="1" applyProtection="1">
      <alignment horizontal="left" vertical="center" wrapText="1"/>
      <protection locked="0"/>
    </xf>
    <xf numFmtId="0" fontId="11" fillId="4" borderId="1" xfId="0" applyFont="1" applyFill="1" applyBorder="1" applyAlignment="1" applyProtection="1">
      <alignment horizontal="left" vertical="center" wrapText="1"/>
      <protection locked="0"/>
    </xf>
    <xf numFmtId="0" fontId="11" fillId="4" borderId="2" xfId="0" applyFont="1" applyFill="1" applyBorder="1" applyAlignment="1" applyProtection="1">
      <alignment horizontal="left" vertical="center" wrapText="1"/>
      <protection locked="0"/>
    </xf>
    <xf numFmtId="0" fontId="20" fillId="4" borderId="26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0" fillId="4" borderId="32" xfId="0" applyFont="1" applyFill="1" applyBorder="1" applyAlignment="1">
      <alignment horizontal="center" vertical="center"/>
    </xf>
    <xf numFmtId="0" fontId="20" fillId="4" borderId="25" xfId="0" applyFont="1" applyFill="1" applyBorder="1" applyAlignment="1">
      <alignment horizontal="center" vertical="center"/>
    </xf>
    <xf numFmtId="164" fontId="12" fillId="3" borderId="41" xfId="0" applyNumberFormat="1" applyFont="1" applyFill="1" applyBorder="1" applyAlignment="1">
      <alignment horizontal="center"/>
    </xf>
    <xf numFmtId="4" fontId="12" fillId="3" borderId="48" xfId="0" applyNumberFormat="1" applyFont="1" applyFill="1" applyBorder="1" applyAlignment="1">
      <alignment horizontal="center"/>
    </xf>
    <xf numFmtId="4" fontId="27" fillId="3" borderId="0" xfId="0" applyNumberFormat="1" applyFont="1" applyFill="1" applyAlignment="1">
      <alignment horizontal="left"/>
    </xf>
    <xf numFmtId="4" fontId="40" fillId="3" borderId="0" xfId="0" applyNumberFormat="1" applyFont="1" applyFill="1" applyAlignment="1" applyProtection="1">
      <alignment horizontal="right"/>
      <protection locked="0"/>
    </xf>
    <xf numFmtId="4" fontId="40" fillId="3" borderId="12" xfId="0" applyNumberFormat="1" applyFont="1" applyFill="1" applyBorder="1" applyAlignment="1" applyProtection="1">
      <alignment horizontal="right"/>
      <protection locked="0"/>
    </xf>
    <xf numFmtId="0" fontId="42" fillId="5" borderId="3" xfId="0" applyFont="1" applyFill="1" applyBorder="1" applyAlignment="1">
      <alignment horizontal="center" vertical="center" wrapText="1"/>
    </xf>
    <xf numFmtId="0" fontId="42" fillId="5" borderId="3" xfId="0" applyFont="1" applyFill="1" applyBorder="1" applyAlignment="1">
      <alignment horizontal="center" vertical="center"/>
    </xf>
    <xf numFmtId="39" fontId="11" fillId="4" borderId="43" xfId="1" applyNumberFormat="1" applyFont="1" applyFill="1" applyBorder="1" applyAlignment="1" applyProtection="1">
      <alignment horizontal="right" vertical="center"/>
    </xf>
    <xf numFmtId="39" fontId="11" fillId="4" borderId="16" xfId="1" applyNumberFormat="1" applyFont="1" applyFill="1" applyBorder="1" applyAlignment="1" applyProtection="1">
      <alignment horizontal="right" vertical="center"/>
    </xf>
    <xf numFmtId="0" fontId="21" fillId="4" borderId="14" xfId="0" applyFont="1" applyFill="1" applyBorder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 wrapText="1"/>
      <protection locked="0"/>
    </xf>
    <xf numFmtId="0" fontId="6" fillId="5" borderId="20" xfId="0" applyFont="1" applyFill="1" applyBorder="1" applyAlignment="1">
      <alignment horizontal="left" vertical="center"/>
    </xf>
    <xf numFmtId="0" fontId="6" fillId="5" borderId="51" xfId="0" applyFont="1" applyFill="1" applyBorder="1" applyAlignment="1">
      <alignment horizontal="left" vertical="center"/>
    </xf>
    <xf numFmtId="0" fontId="5" fillId="5" borderId="50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21" fillId="4" borderId="26" xfId="0" applyFont="1" applyFill="1" applyBorder="1" applyAlignment="1" applyProtection="1">
      <alignment horizontal="left" vertical="center"/>
      <protection locked="0"/>
    </xf>
    <xf numFmtId="0" fontId="21" fillId="4" borderId="1" xfId="0" applyFont="1" applyFill="1" applyBorder="1" applyAlignment="1" applyProtection="1">
      <alignment horizontal="left" vertical="center"/>
      <protection locked="0"/>
    </xf>
    <xf numFmtId="0" fontId="20" fillId="4" borderId="1" xfId="0" applyFont="1" applyFill="1" applyBorder="1" applyAlignment="1" applyProtection="1">
      <alignment horizontal="left" vertical="center"/>
      <protection locked="0"/>
    </xf>
    <xf numFmtId="0" fontId="20" fillId="4" borderId="2" xfId="0" applyFont="1" applyFill="1" applyBorder="1" applyAlignment="1" applyProtection="1">
      <alignment horizontal="left" vertical="center"/>
      <protection locked="0"/>
    </xf>
    <xf numFmtId="0" fontId="20" fillId="4" borderId="1" xfId="0" applyFont="1" applyFill="1" applyBorder="1" applyAlignment="1" applyProtection="1">
      <alignment horizontal="left" vertical="center" wrapText="1"/>
      <protection locked="0"/>
    </xf>
    <xf numFmtId="0" fontId="20" fillId="4" borderId="2" xfId="0" applyFont="1" applyFill="1" applyBorder="1" applyAlignment="1" applyProtection="1">
      <alignment horizontal="left" vertical="center" wrapText="1"/>
      <protection locked="0"/>
    </xf>
    <xf numFmtId="0" fontId="20" fillId="4" borderId="25" xfId="0" applyFont="1" applyFill="1" applyBorder="1" applyAlignment="1" applyProtection="1">
      <alignment horizontal="left" vertical="center" wrapText="1"/>
      <protection locked="0"/>
    </xf>
    <xf numFmtId="0" fontId="21" fillId="4" borderId="1" xfId="0" applyFont="1" applyFill="1" applyBorder="1" applyAlignment="1" applyProtection="1">
      <alignment horizontal="center" vertical="center"/>
      <protection locked="0"/>
    </xf>
    <xf numFmtId="0" fontId="21" fillId="4" borderId="2" xfId="0" applyFont="1" applyFill="1" applyBorder="1" applyAlignment="1" applyProtection="1">
      <alignment horizontal="center" vertical="center"/>
      <protection locked="0"/>
    </xf>
    <xf numFmtId="0" fontId="21" fillId="4" borderId="33" xfId="0" applyFont="1" applyFill="1" applyBorder="1" applyAlignment="1" applyProtection="1">
      <alignment horizontal="left" vertical="center" wrapText="1"/>
      <protection locked="0"/>
    </xf>
    <xf numFmtId="165" fontId="20" fillId="4" borderId="0" xfId="0" applyNumberFormat="1" applyFont="1" applyFill="1" applyAlignment="1" applyProtection="1">
      <alignment horizontal="center" vertical="center"/>
      <protection locked="0"/>
    </xf>
    <xf numFmtId="165" fontId="20" fillId="4" borderId="12" xfId="0" applyNumberFormat="1" applyFont="1" applyFill="1" applyBorder="1" applyAlignment="1" applyProtection="1">
      <alignment horizontal="center" vertical="center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 applyProtection="1">
      <alignment horizontal="center" vertical="center"/>
      <protection locked="0"/>
    </xf>
    <xf numFmtId="0" fontId="20" fillId="4" borderId="2" xfId="0" applyFont="1" applyFill="1" applyBorder="1" applyAlignment="1" applyProtection="1">
      <alignment horizontal="center" vertical="center"/>
      <protection locked="0"/>
    </xf>
    <xf numFmtId="0" fontId="21" fillId="4" borderId="41" xfId="0" applyFont="1" applyFill="1" applyBorder="1" applyAlignment="1" applyProtection="1">
      <alignment horizontal="center" vertical="center" wrapText="1"/>
      <protection locked="0"/>
    </xf>
    <xf numFmtId="0" fontId="21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27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164" fontId="25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4" borderId="49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4" borderId="29" xfId="0" applyFont="1" applyFill="1" applyBorder="1" applyAlignment="1" applyProtection="1">
      <alignment horizontal="center" vertical="center"/>
      <protection locked="0"/>
    </xf>
    <xf numFmtId="0" fontId="15" fillId="4" borderId="17" xfId="0" applyFont="1" applyFill="1" applyBorder="1" applyAlignment="1" applyProtection="1">
      <alignment horizontal="center" vertical="center"/>
      <protection locked="0"/>
    </xf>
    <xf numFmtId="43" fontId="11" fillId="4" borderId="32" xfId="1" applyFont="1" applyFill="1" applyBorder="1" applyAlignment="1" applyProtection="1">
      <alignment vertical="center"/>
    </xf>
    <xf numFmtId="43" fontId="11" fillId="4" borderId="2" xfId="1" applyFont="1" applyFill="1" applyBorder="1" applyAlignment="1" applyProtection="1">
      <alignment vertical="center"/>
    </xf>
    <xf numFmtId="0" fontId="15" fillId="4" borderId="42" xfId="0" applyFont="1" applyFill="1" applyBorder="1" applyAlignment="1" applyProtection="1">
      <alignment horizontal="center" vertical="center"/>
      <protection locked="0"/>
    </xf>
    <xf numFmtId="0" fontId="15" fillId="4" borderId="30" xfId="0" applyFont="1" applyFill="1" applyBorder="1" applyAlignment="1" applyProtection="1">
      <alignment horizontal="center" vertical="center"/>
      <protection locked="0"/>
    </xf>
    <xf numFmtId="0" fontId="15" fillId="4" borderId="15" xfId="0" applyFont="1" applyFill="1" applyBorder="1" applyAlignment="1" applyProtection="1">
      <alignment horizontal="center" vertical="center"/>
      <protection locked="0"/>
    </xf>
    <xf numFmtId="0" fontId="9" fillId="4" borderId="42" xfId="0" applyFont="1" applyFill="1" applyBorder="1" applyAlignment="1" applyProtection="1">
      <alignment horizontal="center" vertical="center"/>
      <protection locked="0"/>
    </xf>
    <xf numFmtId="0" fontId="9" fillId="4" borderId="15" xfId="0" applyFont="1" applyFill="1" applyBorder="1" applyAlignment="1" applyProtection="1">
      <alignment horizontal="center" vertical="center"/>
      <protection locked="0"/>
    </xf>
    <xf numFmtId="0" fontId="30" fillId="4" borderId="7" xfId="0" applyFont="1" applyFill="1" applyBorder="1" applyAlignment="1">
      <alignment horizontal="center" vertical="center"/>
    </xf>
    <xf numFmtId="0" fontId="30" fillId="4" borderId="8" xfId="0" applyFont="1" applyFill="1" applyBorder="1" applyAlignment="1">
      <alignment horizontal="center" vertical="center"/>
    </xf>
    <xf numFmtId="0" fontId="30" fillId="4" borderId="9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center" wrapText="1"/>
    </xf>
    <xf numFmtId="0" fontId="29" fillId="4" borderId="0" xfId="0" applyFont="1" applyFill="1" applyAlignment="1">
      <alignment horizontal="center" wrapText="1"/>
    </xf>
    <xf numFmtId="0" fontId="29" fillId="4" borderId="12" xfId="0" applyFont="1" applyFill="1" applyBorder="1" applyAlignment="1">
      <alignment horizontal="center" wrapText="1"/>
    </xf>
    <xf numFmtId="0" fontId="5" fillId="5" borderId="14" xfId="0" applyFont="1" applyFill="1" applyBorder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/>
      <protection locked="0"/>
    </xf>
    <xf numFmtId="0" fontId="5" fillId="5" borderId="12" xfId="0" applyFont="1" applyFill="1" applyBorder="1" applyAlignment="1" applyProtection="1">
      <alignment horizontal="left" vertical="center"/>
      <protection locked="0"/>
    </xf>
    <xf numFmtId="43" fontId="11" fillId="4" borderId="32" xfId="1" applyFont="1" applyFill="1" applyBorder="1" applyAlignment="1" applyProtection="1">
      <alignment horizontal="right" vertical="center" wrapText="1"/>
      <protection locked="0"/>
    </xf>
    <xf numFmtId="43" fontId="11" fillId="4" borderId="2" xfId="1" applyFont="1" applyFill="1" applyBorder="1" applyAlignment="1" applyProtection="1">
      <alignment horizontal="right" vertical="center" wrapText="1"/>
      <protection locked="0"/>
    </xf>
    <xf numFmtId="0" fontId="20" fillId="4" borderId="43" xfId="0" applyFont="1" applyFill="1" applyBorder="1" applyAlignment="1">
      <alignment horizontal="center" vertical="center"/>
    </xf>
    <xf numFmtId="0" fontId="20" fillId="4" borderId="44" xfId="0" applyFont="1" applyFill="1" applyBorder="1" applyAlignment="1">
      <alignment horizontal="center" vertical="center"/>
    </xf>
    <xf numFmtId="0" fontId="20" fillId="4" borderId="16" xfId="0" applyFont="1" applyFill="1" applyBorder="1" applyAlignment="1">
      <alignment horizontal="center" vertical="center"/>
    </xf>
    <xf numFmtId="43" fontId="20" fillId="4" borderId="2" xfId="1" applyFont="1" applyFill="1" applyBorder="1" applyAlignment="1" applyProtection="1">
      <alignment horizontal="right" vertical="center" wrapText="1"/>
      <protection locked="0"/>
    </xf>
    <xf numFmtId="166" fontId="27" fillId="9" borderId="29" xfId="0" applyNumberFormat="1" applyFont="1" applyFill="1" applyBorder="1" applyAlignment="1">
      <alignment horizontal="center"/>
    </xf>
    <xf numFmtId="166" fontId="27" fillId="9" borderId="17" xfId="0" applyNumberFormat="1" applyFont="1" applyFill="1" applyBorder="1" applyAlignment="1">
      <alignment horizontal="center"/>
    </xf>
    <xf numFmtId="4" fontId="40" fillId="3" borderId="41" xfId="0" applyNumberFormat="1" applyFont="1" applyFill="1" applyBorder="1" applyAlignment="1" applyProtection="1">
      <alignment horizontal="right"/>
      <protection locked="0"/>
    </xf>
    <xf numFmtId="4" fontId="40" fillId="3" borderId="48" xfId="0" applyNumberFormat="1" applyFont="1" applyFill="1" applyBorder="1" applyAlignment="1" applyProtection="1">
      <alignment horizontal="right"/>
      <protection locked="0"/>
    </xf>
    <xf numFmtId="0" fontId="11" fillId="4" borderId="32" xfId="0" applyFont="1" applyFill="1" applyBorder="1" applyAlignment="1" applyProtection="1">
      <alignment horizontal="left" vertical="center"/>
      <protection locked="0"/>
    </xf>
    <xf numFmtId="0" fontId="11" fillId="4" borderId="1" xfId="0" applyFont="1" applyFill="1" applyBorder="1" applyAlignment="1" applyProtection="1">
      <alignment horizontal="left" vertical="center"/>
      <protection locked="0"/>
    </xf>
    <xf numFmtId="0" fontId="11" fillId="4" borderId="2" xfId="0" applyFont="1" applyFill="1" applyBorder="1" applyAlignment="1" applyProtection="1">
      <alignment horizontal="left" vertical="center"/>
      <protection locked="0"/>
    </xf>
    <xf numFmtId="0" fontId="21" fillId="5" borderId="38" xfId="0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 wrapText="1"/>
    </xf>
    <xf numFmtId="0" fontId="21" fillId="5" borderId="37" xfId="0" applyFont="1" applyFill="1" applyBorder="1" applyAlignment="1">
      <alignment horizontal="center" vertical="center" wrapText="1"/>
    </xf>
    <xf numFmtId="0" fontId="21" fillId="5" borderId="47" xfId="0" applyFont="1" applyFill="1" applyBorder="1" applyAlignment="1">
      <alignment horizontal="center" vertical="center" wrapText="1"/>
    </xf>
    <xf numFmtId="0" fontId="21" fillId="5" borderId="41" xfId="0" applyFont="1" applyFill="1" applyBorder="1" applyAlignment="1">
      <alignment horizontal="center" vertical="center" wrapText="1"/>
    </xf>
    <xf numFmtId="0" fontId="21" fillId="5" borderId="48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43" fontId="11" fillId="4" borderId="32" xfId="1" applyFont="1" applyFill="1" applyBorder="1" applyAlignment="1" applyProtection="1">
      <alignment horizontal="center" vertical="center" wrapText="1"/>
      <protection locked="0"/>
    </xf>
    <xf numFmtId="43" fontId="11" fillId="4" borderId="2" xfId="1" applyFont="1" applyFill="1" applyBorder="1" applyAlignment="1" applyProtection="1">
      <alignment horizontal="center" vertical="center" wrapText="1"/>
      <protection locked="0"/>
    </xf>
    <xf numFmtId="4" fontId="11" fillId="4" borderId="32" xfId="0" applyNumberFormat="1" applyFont="1" applyFill="1" applyBorder="1" applyAlignment="1">
      <alignment horizontal="right" vertical="center" wrapText="1"/>
    </xf>
    <xf numFmtId="0" fontId="20" fillId="4" borderId="1" xfId="0" applyFont="1" applyFill="1" applyBorder="1" applyAlignment="1">
      <alignment horizontal="right" vertical="center" wrapText="1"/>
    </xf>
    <xf numFmtId="0" fontId="11" fillId="4" borderId="32" xfId="0" applyFont="1" applyFill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0" fontId="11" fillId="4" borderId="2" xfId="0" applyFont="1" applyFill="1" applyBorder="1" applyAlignment="1" applyProtection="1">
      <alignment horizontal="center" vertical="center"/>
      <protection locked="0"/>
    </xf>
    <xf numFmtId="0" fontId="11" fillId="4" borderId="32" xfId="0" applyFont="1" applyFill="1" applyBorder="1" applyAlignment="1" applyProtection="1">
      <alignment horizontal="center" vertical="center" wrapText="1"/>
      <protection locked="0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0" fontId="11" fillId="4" borderId="2" xfId="0" applyFont="1" applyFill="1" applyBorder="1" applyAlignment="1" applyProtection="1">
      <alignment horizontal="center" vertical="center" wrapText="1"/>
      <protection locked="0"/>
    </xf>
    <xf numFmtId="0" fontId="11" fillId="4" borderId="32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43" fontId="11" fillId="4" borderId="32" xfId="1" applyFont="1" applyFill="1" applyBorder="1" applyAlignment="1" applyProtection="1">
      <alignment horizontal="center" vertical="center" wrapText="1"/>
    </xf>
    <xf numFmtId="43" fontId="11" fillId="4" borderId="25" xfId="1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>
      <alignment horizontal="center"/>
    </xf>
    <xf numFmtId="0" fontId="11" fillId="4" borderId="37" xfId="0" applyFont="1" applyFill="1" applyBorder="1" applyAlignment="1">
      <alignment horizontal="center"/>
    </xf>
    <xf numFmtId="0" fontId="35" fillId="4" borderId="32" xfId="0" applyFont="1" applyFill="1" applyBorder="1" applyAlignment="1">
      <alignment horizontal="left" vertical="center" wrapText="1"/>
    </xf>
    <xf numFmtId="0" fontId="35" fillId="4" borderId="1" xfId="0" applyFont="1" applyFill="1" applyBorder="1" applyAlignment="1">
      <alignment horizontal="left" vertical="center" wrapText="1"/>
    </xf>
    <xf numFmtId="0" fontId="35" fillId="4" borderId="2" xfId="0" applyFont="1" applyFill="1" applyBorder="1" applyAlignment="1">
      <alignment horizontal="left" vertical="center" wrapText="1"/>
    </xf>
    <xf numFmtId="0" fontId="10" fillId="4" borderId="28" xfId="0" applyFont="1" applyFill="1" applyBorder="1" applyAlignment="1" applyProtection="1">
      <alignment horizontal="left" vertical="top" wrapText="1"/>
      <protection locked="0"/>
    </xf>
    <xf numFmtId="0" fontId="10" fillId="4" borderId="11" xfId="0" applyFont="1" applyFill="1" applyBorder="1" applyAlignment="1" applyProtection="1">
      <alignment horizontal="left" vertical="top" wrapText="1"/>
      <protection locked="0"/>
    </xf>
    <xf numFmtId="0" fontId="10" fillId="4" borderId="49" xfId="0" applyFont="1" applyFill="1" applyBorder="1" applyAlignment="1" applyProtection="1">
      <alignment horizontal="left" vertical="top" wrapText="1"/>
      <protection locked="0"/>
    </xf>
    <xf numFmtId="0" fontId="10" fillId="4" borderId="14" xfId="0" applyFont="1" applyFill="1" applyBorder="1" applyAlignment="1" applyProtection="1">
      <alignment horizontal="left" vertical="top" wrapText="1"/>
      <protection locked="0"/>
    </xf>
    <xf numFmtId="0" fontId="10" fillId="4" borderId="0" xfId="0" applyFont="1" applyFill="1" applyAlignment="1" applyProtection="1">
      <alignment horizontal="left" vertical="top" wrapText="1"/>
      <protection locked="0"/>
    </xf>
    <xf numFmtId="0" fontId="10" fillId="4" borderId="12" xfId="0" applyFont="1" applyFill="1" applyBorder="1" applyAlignment="1" applyProtection="1">
      <alignment horizontal="left" vertical="top" wrapText="1"/>
      <protection locked="0"/>
    </xf>
    <xf numFmtId="0" fontId="10" fillId="4" borderId="7" xfId="0" applyFont="1" applyFill="1" applyBorder="1" applyAlignment="1" applyProtection="1">
      <alignment horizontal="left" vertical="top" wrapText="1"/>
      <protection locked="0"/>
    </xf>
    <xf numFmtId="0" fontId="10" fillId="4" borderId="8" xfId="0" applyFont="1" applyFill="1" applyBorder="1" applyAlignment="1" applyProtection="1">
      <alignment horizontal="left" vertical="top" wrapText="1"/>
      <protection locked="0"/>
    </xf>
    <xf numFmtId="0" fontId="10" fillId="4" borderId="9" xfId="0" applyFont="1" applyFill="1" applyBorder="1" applyAlignment="1" applyProtection="1">
      <alignment horizontal="left" vertical="top" wrapText="1"/>
      <protection locked="0"/>
    </xf>
    <xf numFmtId="0" fontId="34" fillId="6" borderId="27" xfId="0" applyFont="1" applyFill="1" applyBorder="1" applyAlignment="1">
      <alignment horizontal="left"/>
    </xf>
    <xf numFmtId="0" fontId="34" fillId="6" borderId="29" xfId="0" applyFont="1" applyFill="1" applyBorder="1" applyAlignment="1">
      <alignment horizontal="left"/>
    </xf>
    <xf numFmtId="166" fontId="27" fillId="6" borderId="29" xfId="0" applyNumberFormat="1" applyFont="1" applyFill="1" applyBorder="1" applyAlignment="1">
      <alignment horizontal="right"/>
    </xf>
    <xf numFmtId="166" fontId="27" fillId="6" borderId="17" xfId="0" applyNumberFormat="1" applyFont="1" applyFill="1" applyBorder="1" applyAlignment="1">
      <alignment horizontal="right"/>
    </xf>
    <xf numFmtId="0" fontId="41" fillId="5" borderId="46" xfId="0" applyFont="1" applyFill="1" applyBorder="1" applyAlignment="1">
      <alignment horizontal="left" vertical="center" wrapText="1"/>
    </xf>
    <xf numFmtId="0" fontId="41" fillId="5" borderId="18" xfId="0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8" xfId="0" applyFont="1" applyFill="1" applyBorder="1" applyAlignment="1">
      <alignment horizontal="left" vertical="center" wrapText="1"/>
    </xf>
    <xf numFmtId="0" fontId="20" fillId="4" borderId="8" xfId="0" applyFont="1" applyFill="1" applyBorder="1" applyAlignment="1">
      <alignment horizontal="left" vertical="center"/>
    </xf>
    <xf numFmtId="0" fontId="21" fillId="4" borderId="52" xfId="0" applyFont="1" applyFill="1" applyBorder="1" applyAlignment="1">
      <alignment horizontal="left" vertical="center" wrapText="1"/>
    </xf>
    <xf numFmtId="0" fontId="20" fillId="4" borderId="21" xfId="0" applyFont="1" applyFill="1" applyBorder="1" applyAlignment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  <protection locked="0"/>
    </xf>
    <xf numFmtId="0" fontId="20" fillId="4" borderId="9" xfId="0" applyFont="1" applyFill="1" applyBorder="1" applyAlignment="1" applyProtection="1">
      <alignment horizontal="left" vertical="center"/>
      <protection locked="0"/>
    </xf>
    <xf numFmtId="0" fontId="33" fillId="4" borderId="2" xfId="0" applyFont="1" applyFill="1" applyBorder="1" applyAlignment="1">
      <alignment horizontal="right" vertical="center" wrapText="1"/>
    </xf>
    <xf numFmtId="0" fontId="5" fillId="5" borderId="36" xfId="0" applyFont="1" applyFill="1" applyBorder="1" applyAlignment="1">
      <alignment horizontal="left" vertical="center" wrapText="1"/>
    </xf>
    <xf numFmtId="0" fontId="31" fillId="5" borderId="41" xfId="0" applyFont="1" applyFill="1" applyBorder="1" applyAlignment="1">
      <alignment horizontal="left" vertical="center"/>
    </xf>
    <xf numFmtId="0" fontId="31" fillId="5" borderId="40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1" fillId="4" borderId="31" xfId="0" applyNumberFormat="1" applyFont="1" applyFill="1" applyBorder="1" applyAlignment="1">
      <alignment horizontal="right" vertical="center" wrapText="1"/>
    </xf>
    <xf numFmtId="0" fontId="33" fillId="4" borderId="53" xfId="0" applyFont="1" applyFill="1" applyBorder="1" applyAlignment="1">
      <alignment horizontal="right" vertical="center" wrapText="1"/>
    </xf>
    <xf numFmtId="0" fontId="6" fillId="5" borderId="36" xfId="0" applyFont="1" applyFill="1" applyBorder="1" applyAlignment="1">
      <alignment horizontal="left" vertical="center"/>
    </xf>
    <xf numFmtId="0" fontId="6" fillId="5" borderId="40" xfId="0" applyFont="1" applyFill="1" applyBorder="1" applyAlignment="1">
      <alignment horizontal="left" vertical="center"/>
    </xf>
    <xf numFmtId="4" fontId="11" fillId="4" borderId="31" xfId="0" applyNumberFormat="1" applyFont="1" applyFill="1" applyBorder="1" applyAlignment="1">
      <alignment horizontal="right" vertical="center"/>
    </xf>
    <xf numFmtId="4" fontId="11" fillId="4" borderId="16" xfId="0" applyNumberFormat="1" applyFont="1" applyFill="1" applyBorder="1" applyAlignment="1">
      <alignment horizontal="right" vertical="center"/>
    </xf>
    <xf numFmtId="0" fontId="11" fillId="4" borderId="31" xfId="0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horizontal="left" vertical="center" wrapText="1"/>
    </xf>
    <xf numFmtId="0" fontId="11" fillId="4" borderId="53" xfId="0" applyFont="1" applyFill="1" applyBorder="1" applyAlignment="1">
      <alignment horizontal="left" vertical="center" wrapText="1"/>
    </xf>
    <xf numFmtId="0" fontId="11" fillId="4" borderId="31" xfId="0" applyFont="1" applyFill="1" applyBorder="1" applyAlignment="1">
      <alignment horizontal="left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53" xfId="0" applyFont="1" applyFill="1" applyBorder="1" applyAlignment="1">
      <alignment horizontal="left" vertical="center"/>
    </xf>
    <xf numFmtId="0" fontId="31" fillId="5" borderId="46" xfId="0" applyFont="1" applyFill="1" applyBorder="1" applyAlignment="1">
      <alignment horizontal="left" vertical="center"/>
    </xf>
    <xf numFmtId="0" fontId="31" fillId="5" borderId="5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11" fillId="0" borderId="45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11" fillId="4" borderId="45" xfId="0" applyFont="1" applyFill="1" applyBorder="1" applyAlignment="1">
      <alignment horizontal="left" vertical="center"/>
    </xf>
    <xf numFmtId="0" fontId="2" fillId="4" borderId="44" xfId="0" applyFont="1" applyFill="1" applyBorder="1" applyAlignment="1">
      <alignment horizontal="left" vertical="center"/>
    </xf>
    <xf numFmtId="0" fontId="2" fillId="4" borderId="42" xfId="0" applyFont="1" applyFill="1" applyBorder="1" applyAlignment="1">
      <alignment horizontal="left" vertical="center"/>
    </xf>
    <xf numFmtId="43" fontId="11" fillId="4" borderId="45" xfId="1" applyFont="1" applyFill="1" applyBorder="1" applyAlignment="1" applyProtection="1">
      <alignment horizontal="right" vertical="center" wrapText="1"/>
    </xf>
    <xf numFmtId="43" fontId="11" fillId="4" borderId="42" xfId="1" applyFont="1" applyFill="1" applyBorder="1" applyAlignment="1" applyProtection="1">
      <alignment horizontal="right" vertical="center" wrapText="1"/>
    </xf>
    <xf numFmtId="4" fontId="11" fillId="4" borderId="45" xfId="0" applyNumberFormat="1" applyFont="1" applyFill="1" applyBorder="1" applyAlignment="1">
      <alignment horizontal="right" vertical="center"/>
    </xf>
    <xf numFmtId="0" fontId="11" fillId="4" borderId="52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1" fillId="4" borderId="21" xfId="0" applyFont="1" applyFill="1" applyBorder="1" applyAlignment="1">
      <alignment horizontal="left" vertical="center"/>
    </xf>
    <xf numFmtId="0" fontId="11" fillId="4" borderId="52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left" vertical="center" wrapText="1"/>
    </xf>
    <xf numFmtId="4" fontId="11" fillId="4" borderId="52" xfId="0" applyNumberFormat="1" applyFont="1" applyFill="1" applyBorder="1" applyAlignment="1">
      <alignment horizontal="right" vertical="center" wrapText="1"/>
    </xf>
    <xf numFmtId="0" fontId="33" fillId="4" borderId="21" xfId="0" applyFont="1" applyFill="1" applyBorder="1" applyAlignment="1">
      <alignment horizontal="right" vertical="center" wrapText="1"/>
    </xf>
    <xf numFmtId="0" fontId="10" fillId="3" borderId="33" xfId="0" quotePrefix="1" applyFont="1" applyFill="1" applyBorder="1" applyAlignment="1">
      <alignment horizontal="center"/>
    </xf>
    <xf numFmtId="0" fontId="10" fillId="3" borderId="35" xfId="0" quotePrefix="1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/>
    </xf>
    <xf numFmtId="0" fontId="10" fillId="2" borderId="35" xfId="0" applyFont="1" applyFill="1" applyBorder="1" applyAlignment="1">
      <alignment horizontal="center"/>
    </xf>
    <xf numFmtId="0" fontId="10" fillId="3" borderId="33" xfId="0" applyFont="1" applyFill="1" applyBorder="1" applyAlignment="1">
      <alignment horizontal="center"/>
    </xf>
    <xf numFmtId="0" fontId="10" fillId="3" borderId="35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3" borderId="36" xfId="0" applyFont="1" applyFill="1" applyBorder="1" applyAlignment="1">
      <alignment horizontal="center"/>
    </xf>
    <xf numFmtId="0" fontId="10" fillId="3" borderId="40" xfId="0" applyFont="1" applyFill="1" applyBorder="1" applyAlignment="1">
      <alignment horizontal="center"/>
    </xf>
    <xf numFmtId="0" fontId="10" fillId="2" borderId="33" xfId="0" quotePrefix="1" applyFont="1" applyFill="1" applyBorder="1" applyAlignment="1">
      <alignment horizontal="center"/>
    </xf>
    <xf numFmtId="0" fontId="10" fillId="2" borderId="35" xfId="0" quotePrefix="1" applyFont="1" applyFill="1" applyBorder="1" applyAlignment="1">
      <alignment horizontal="center"/>
    </xf>
    <xf numFmtId="0" fontId="10" fillId="3" borderId="41" xfId="0" applyFont="1" applyFill="1" applyBorder="1" applyAlignment="1">
      <alignment horizontal="center"/>
    </xf>
    <xf numFmtId="0" fontId="10" fillId="3" borderId="36" xfId="0" quotePrefix="1" applyFont="1" applyFill="1" applyBorder="1" applyAlignment="1">
      <alignment horizontal="center"/>
    </xf>
    <xf numFmtId="0" fontId="10" fillId="3" borderId="40" xfId="0" quotePrefix="1" applyFont="1" applyFill="1" applyBorder="1" applyAlignment="1">
      <alignment horizontal="center"/>
    </xf>
    <xf numFmtId="0" fontId="15" fillId="3" borderId="31" xfId="0" applyFont="1" applyFill="1" applyBorder="1" applyAlignment="1">
      <alignment horizontal="center" textRotation="90"/>
    </xf>
    <xf numFmtId="0" fontId="36" fillId="3" borderId="53" xfId="0" applyFont="1" applyFill="1" applyBorder="1" applyAlignment="1">
      <alignment horizontal="center" textRotation="90"/>
    </xf>
    <xf numFmtId="0" fontId="15" fillId="3" borderId="31" xfId="0" applyFont="1" applyFill="1" applyBorder="1" applyAlignment="1">
      <alignment horizontal="center" textRotation="90" wrapText="1"/>
    </xf>
    <xf numFmtId="0" fontId="15" fillId="3" borderId="11" xfId="0" applyFont="1" applyFill="1" applyBorder="1" applyAlignment="1">
      <alignment horizontal="center" textRotation="90" wrapText="1"/>
    </xf>
    <xf numFmtId="0" fontId="15" fillId="3" borderId="53" xfId="0" applyFont="1" applyFill="1" applyBorder="1" applyAlignment="1">
      <alignment horizontal="center" textRotation="90"/>
    </xf>
    <xf numFmtId="0" fontId="15" fillId="3" borderId="53" xfId="0" applyFont="1" applyFill="1" applyBorder="1" applyAlignment="1">
      <alignment horizontal="center" textRotation="90" wrapText="1"/>
    </xf>
    <xf numFmtId="0" fontId="12" fillId="3" borderId="3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</cellXfs>
  <cellStyles count="4">
    <cellStyle name="Comma" xfId="1" builtinId="3"/>
    <cellStyle name="Comma 2" xfId="3" xr:uid="{00000000-0005-0000-0000-000001000000}"/>
    <cellStyle name="Currency 2" xfId="2" xr:uid="{00000000-0005-0000-0000-000002000000}"/>
    <cellStyle name="Normal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6349</xdr:rowOff>
    </xdr:from>
    <xdr:to>
      <xdr:col>19</xdr:col>
      <xdr:colOff>0</xdr:colOff>
      <xdr:row>18</xdr:row>
      <xdr:rowOff>1031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686" t="9404" b="7305"/>
        <a:stretch/>
      </xdr:blipFill>
      <xdr:spPr>
        <a:xfrm>
          <a:off x="0" y="361949"/>
          <a:ext cx="7611533" cy="52715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27</xdr:row>
      <xdr:rowOff>0</xdr:rowOff>
    </xdr:from>
    <xdr:to>
      <xdr:col>27</xdr:col>
      <xdr:colOff>257175</xdr:colOff>
      <xdr:row>27</xdr:row>
      <xdr:rowOff>0</xdr:rowOff>
    </xdr:to>
    <xdr:pic>
      <xdr:nvPicPr>
        <xdr:cNvPr id="5121" name="Object 1">
          <a:extLst>
            <a:ext uri="{FF2B5EF4-FFF2-40B4-BE49-F238E27FC236}">
              <a16:creationId xmlns:a16="http://schemas.microsoft.com/office/drawing/2014/main" id="{00000000-0008-0000-0300-00000114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6962775"/>
          <a:ext cx="6124575" cy="0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 algn="in">
              <a:noFill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CCCCCC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16"/>
  <sheetViews>
    <sheetView showGridLines="0" tabSelected="1" zoomScale="80" zoomScaleNormal="80" workbookViewId="0">
      <selection activeCell="W7" sqref="W7"/>
    </sheetView>
  </sheetViews>
  <sheetFormatPr defaultColWidth="3.44140625" defaultRowHeight="13.2" x14ac:dyDescent="0.25"/>
  <cols>
    <col min="1" max="1" width="2.44140625" style="2" customWidth="1"/>
    <col min="2" max="5" width="6.6640625" style="1" customWidth="1"/>
    <col min="6" max="14" width="5.6640625" style="1" customWidth="1"/>
    <col min="15" max="18" width="6.6640625" style="1" customWidth="1"/>
    <col min="19" max="19" width="4.33203125" style="1" customWidth="1"/>
    <col min="20" max="20" width="2.44140625" style="2" customWidth="1"/>
    <col min="21" max="21" width="9.33203125" style="2" customWidth="1"/>
    <col min="22" max="23" width="9.33203125" style="13" customWidth="1"/>
    <col min="24" max="35" width="9.33203125" style="2" customWidth="1"/>
    <col min="36" max="247" width="9.33203125" style="1" customWidth="1"/>
    <col min="248" max="248" width="5.5546875" style="1" customWidth="1"/>
    <col min="249" max="249" width="3.44140625" style="1" customWidth="1"/>
    <col min="250" max="250" width="4.6640625" style="1" customWidth="1"/>
    <col min="251" max="251" width="3.5546875" style="1" customWidth="1"/>
    <col min="252" max="16384" width="3.44140625" style="1"/>
  </cols>
  <sheetData>
    <row r="1" spans="1:37" ht="28.5" customHeight="1" x14ac:dyDescent="0.25">
      <c r="A1" s="218" t="s">
        <v>79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20"/>
      <c r="AJ1" s="2"/>
      <c r="AK1" s="2"/>
    </row>
    <row r="2" spans="1:37" s="2" customFormat="1" ht="31.5" customHeight="1" x14ac:dyDescent="0.25">
      <c r="A2" s="15"/>
      <c r="B2" s="27"/>
      <c r="C2" s="27"/>
      <c r="D2" s="27"/>
      <c r="E2" s="27"/>
      <c r="F2" s="27"/>
      <c r="G2" s="27"/>
      <c r="H2" s="28"/>
      <c r="I2" s="29"/>
      <c r="J2" s="29"/>
      <c r="K2" s="29"/>
      <c r="L2" s="29"/>
      <c r="M2" s="29"/>
      <c r="N2" s="29"/>
      <c r="O2" s="29"/>
      <c r="P2" s="29"/>
      <c r="Q2" s="29"/>
      <c r="R2" s="11"/>
      <c r="S2" s="12"/>
      <c r="V2" s="13"/>
      <c r="W2" s="13"/>
    </row>
    <row r="3" spans="1:37" s="17" customFormat="1" ht="78.75" customHeight="1" x14ac:dyDescent="0.25">
      <c r="A3" s="18"/>
      <c r="B3" s="66"/>
      <c r="C3" s="67"/>
      <c r="D3" s="66"/>
      <c r="E3" s="66"/>
      <c r="F3" s="66"/>
      <c r="G3" s="67"/>
      <c r="H3" s="221"/>
      <c r="I3" s="221"/>
      <c r="J3" s="222"/>
      <c r="K3" s="222"/>
      <c r="L3" s="66"/>
      <c r="M3" s="221"/>
      <c r="N3" s="221"/>
      <c r="O3" s="66"/>
      <c r="P3" s="67"/>
      <c r="Q3" s="66"/>
      <c r="R3" s="62"/>
      <c r="S3" s="19"/>
      <c r="V3" s="223" t="s">
        <v>10</v>
      </c>
      <c r="W3" s="223"/>
    </row>
    <row r="4" spans="1:37" s="17" customFormat="1" ht="4.5" customHeight="1" x14ac:dyDescent="0.25">
      <c r="A4" s="18"/>
      <c r="B4" s="66"/>
      <c r="C4" s="67"/>
      <c r="D4" s="66"/>
      <c r="E4" s="66"/>
      <c r="F4" s="66"/>
      <c r="G4" s="67"/>
      <c r="H4" s="66"/>
      <c r="I4" s="66"/>
      <c r="J4" s="67"/>
      <c r="K4" s="67"/>
      <c r="L4" s="66"/>
      <c r="M4" s="66"/>
      <c r="N4" s="66"/>
      <c r="O4" s="66"/>
      <c r="P4" s="67"/>
      <c r="Q4" s="66"/>
      <c r="R4" s="62"/>
      <c r="S4" s="19"/>
      <c r="V4" s="20"/>
      <c r="W4" s="20"/>
    </row>
    <row r="5" spans="1:37" ht="21" customHeight="1" x14ac:dyDescent="0.25">
      <c r="A5" s="15"/>
      <c r="B5" s="68"/>
      <c r="C5" s="69"/>
      <c r="D5" s="70"/>
      <c r="E5" s="68"/>
      <c r="F5" s="68"/>
      <c r="G5" s="68"/>
      <c r="H5" s="224"/>
      <c r="I5" s="224"/>
      <c r="J5" s="225"/>
      <c r="K5" s="225"/>
      <c r="L5" s="68"/>
      <c r="M5" s="226"/>
      <c r="N5" s="226"/>
      <c r="O5" s="70"/>
      <c r="P5" s="68"/>
      <c r="Q5" s="68"/>
      <c r="R5" s="60"/>
      <c r="S5" s="16"/>
      <c r="V5" s="227">
        <v>20533</v>
      </c>
      <c r="W5" s="227"/>
    </row>
    <row r="6" spans="1:37" ht="21" customHeight="1" x14ac:dyDescent="0.25">
      <c r="A6" s="15"/>
      <c r="B6" s="68"/>
      <c r="C6" s="69"/>
      <c r="D6" s="70"/>
      <c r="E6" s="68"/>
      <c r="F6" s="68"/>
      <c r="G6" s="68"/>
      <c r="H6" s="224"/>
      <c r="I6" s="224"/>
      <c r="J6" s="225"/>
      <c r="K6" s="225"/>
      <c r="L6" s="68"/>
      <c r="M6" s="226"/>
      <c r="N6" s="226"/>
      <c r="O6" s="70"/>
      <c r="P6" s="68"/>
      <c r="Q6" s="68"/>
      <c r="R6" s="60"/>
      <c r="S6" s="16"/>
      <c r="V6" s="227">
        <v>21418</v>
      </c>
      <c r="W6" s="227"/>
    </row>
    <row r="7" spans="1:37" ht="147" customHeight="1" x14ac:dyDescent="0.25">
      <c r="A7" s="15"/>
      <c r="B7" s="68"/>
      <c r="C7" s="69"/>
      <c r="D7" s="70"/>
      <c r="E7" s="68"/>
      <c r="F7" s="68"/>
      <c r="G7" s="68"/>
      <c r="H7" s="224"/>
      <c r="I7" s="224"/>
      <c r="J7" s="225"/>
      <c r="K7" s="225"/>
      <c r="L7" s="68"/>
      <c r="M7" s="226"/>
      <c r="N7" s="226"/>
      <c r="O7" s="70"/>
      <c r="P7" s="68"/>
      <c r="Q7" s="68"/>
      <c r="R7" s="60"/>
      <c r="S7" s="16"/>
      <c r="V7" s="155">
        <v>20080</v>
      </c>
      <c r="W7" s="155"/>
    </row>
    <row r="8" spans="1:37" ht="27" customHeight="1" x14ac:dyDescent="0.25">
      <c r="A8" s="15"/>
      <c r="B8" s="68"/>
      <c r="C8" s="69"/>
      <c r="D8" s="70"/>
      <c r="E8" s="68"/>
      <c r="F8" s="68"/>
      <c r="G8" s="68"/>
      <c r="H8" s="70"/>
      <c r="I8" s="70"/>
      <c r="J8" s="68"/>
      <c r="K8" s="68"/>
      <c r="L8" s="68"/>
      <c r="M8" s="72"/>
      <c r="N8" s="72"/>
      <c r="O8" s="70"/>
      <c r="P8" s="68"/>
      <c r="Q8" s="68"/>
      <c r="R8" s="60"/>
      <c r="S8" s="16"/>
      <c r="V8" s="71"/>
      <c r="W8" s="71"/>
    </row>
    <row r="9" spans="1:37" ht="21" customHeight="1" x14ac:dyDescent="0.25">
      <c r="A9" s="15"/>
      <c r="B9" s="68"/>
      <c r="C9" s="69"/>
      <c r="D9" s="70"/>
      <c r="E9" s="68"/>
      <c r="F9" s="68"/>
      <c r="G9" s="68"/>
      <c r="H9" s="70"/>
      <c r="I9" s="70"/>
      <c r="J9" s="68"/>
      <c r="K9" s="68"/>
      <c r="L9" s="68"/>
      <c r="M9" s="72"/>
      <c r="N9" s="72"/>
      <c r="O9" s="70"/>
      <c r="P9" s="68"/>
      <c r="Q9" s="68"/>
      <c r="R9" s="60"/>
      <c r="S9" s="16"/>
      <c r="V9" s="71"/>
      <c r="W9" s="71"/>
    </row>
    <row r="10" spans="1:37" ht="21" customHeight="1" x14ac:dyDescent="0.25">
      <c r="A10" s="15"/>
      <c r="B10" s="68"/>
      <c r="C10" s="69"/>
      <c r="D10" s="70"/>
      <c r="E10" s="68"/>
      <c r="F10" s="68"/>
      <c r="G10" s="68"/>
      <c r="H10" s="70"/>
      <c r="I10" s="70"/>
      <c r="J10" s="68"/>
      <c r="K10" s="68"/>
      <c r="L10" s="68"/>
      <c r="M10" s="72"/>
      <c r="N10" s="72"/>
      <c r="O10" s="70"/>
      <c r="P10" s="68"/>
      <c r="Q10" s="68"/>
      <c r="R10" s="60"/>
      <c r="S10" s="16"/>
      <c r="V10" s="71"/>
      <c r="W10" s="71"/>
    </row>
    <row r="11" spans="1:37" ht="21" customHeight="1" x14ac:dyDescent="0.25">
      <c r="A11" s="15"/>
      <c r="B11" s="68"/>
      <c r="C11" s="69"/>
      <c r="D11" s="70"/>
      <c r="E11" s="68"/>
      <c r="F11" s="68"/>
      <c r="G11" s="68"/>
      <c r="H11" s="70"/>
      <c r="I11" s="70"/>
      <c r="J11" s="68"/>
      <c r="K11" s="68"/>
      <c r="L11" s="68"/>
      <c r="M11" s="72"/>
      <c r="N11" s="72"/>
      <c r="O11" s="70"/>
      <c r="P11" s="68"/>
      <c r="Q11" s="68"/>
      <c r="R11" s="60"/>
      <c r="S11" s="16"/>
      <c r="V11" s="71"/>
      <c r="W11" s="71"/>
    </row>
    <row r="12" spans="1:37" ht="7.5" customHeight="1" x14ac:dyDescent="0.25">
      <c r="A12" s="15"/>
      <c r="B12" s="68"/>
      <c r="C12" s="69"/>
      <c r="D12" s="70"/>
      <c r="E12" s="68"/>
      <c r="F12" s="68"/>
      <c r="G12" s="68"/>
      <c r="H12" s="70"/>
      <c r="I12" s="70"/>
      <c r="J12" s="68"/>
      <c r="K12" s="68"/>
      <c r="L12" s="68"/>
      <c r="M12" s="72"/>
      <c r="N12" s="72"/>
      <c r="O12" s="70"/>
      <c r="P12" s="68"/>
      <c r="Q12" s="68"/>
      <c r="R12" s="60"/>
      <c r="S12" s="16"/>
      <c r="V12" s="71"/>
      <c r="W12" s="71"/>
    </row>
    <row r="13" spans="1:37" ht="3" hidden="1" customHeight="1" x14ac:dyDescent="0.25">
      <c r="A13" s="15"/>
      <c r="B13" s="68"/>
      <c r="C13" s="69"/>
      <c r="D13" s="70"/>
      <c r="E13" s="68"/>
      <c r="F13" s="68"/>
      <c r="G13" s="68"/>
      <c r="H13" s="70"/>
      <c r="I13" s="70"/>
      <c r="J13" s="68"/>
      <c r="K13" s="68"/>
      <c r="L13" s="68"/>
      <c r="M13" s="72"/>
      <c r="N13" s="72"/>
      <c r="O13" s="70"/>
      <c r="P13" s="68"/>
      <c r="Q13" s="68"/>
      <c r="R13" s="60"/>
      <c r="S13" s="16"/>
      <c r="V13" s="71"/>
      <c r="W13" s="71"/>
    </row>
    <row r="14" spans="1:37" ht="21" hidden="1" customHeight="1" x14ac:dyDescent="0.25">
      <c r="A14" s="15"/>
      <c r="B14" s="68"/>
      <c r="C14" s="69"/>
      <c r="D14" s="70"/>
      <c r="E14" s="68"/>
      <c r="F14" s="68"/>
      <c r="G14" s="68"/>
      <c r="H14" s="70"/>
      <c r="I14" s="70"/>
      <c r="J14" s="68"/>
      <c r="K14" s="68"/>
      <c r="L14" s="68"/>
      <c r="M14" s="72"/>
      <c r="N14" s="72"/>
      <c r="O14" s="70"/>
      <c r="P14" s="68"/>
      <c r="Q14" s="68"/>
      <c r="R14" s="60"/>
      <c r="S14" s="16"/>
      <c r="V14" s="71"/>
      <c r="W14" s="71"/>
    </row>
    <row r="15" spans="1:37" ht="17.25" hidden="1" customHeight="1" x14ac:dyDescent="0.25">
      <c r="A15" s="15"/>
      <c r="B15" s="68"/>
      <c r="C15" s="69"/>
      <c r="D15" s="70"/>
      <c r="E15" s="68"/>
      <c r="F15" s="68"/>
      <c r="G15" s="68"/>
      <c r="H15" s="70"/>
      <c r="I15" s="70"/>
      <c r="J15" s="68"/>
      <c r="K15" s="68"/>
      <c r="L15" s="68"/>
      <c r="M15" s="72"/>
      <c r="N15" s="72"/>
      <c r="O15" s="70"/>
      <c r="P15" s="68"/>
      <c r="Q15" s="68"/>
      <c r="R15" s="60"/>
      <c r="S15" s="16"/>
      <c r="V15" s="71"/>
      <c r="W15" s="71"/>
    </row>
    <row r="16" spans="1:37" ht="5.25" customHeight="1" x14ac:dyDescent="0.25">
      <c r="A16" s="15"/>
      <c r="B16" s="68"/>
      <c r="C16" s="69"/>
      <c r="D16" s="70"/>
      <c r="E16" s="68"/>
      <c r="F16" s="68"/>
      <c r="G16" s="68"/>
      <c r="H16" s="70"/>
      <c r="I16" s="70"/>
      <c r="J16" s="68"/>
      <c r="K16" s="68"/>
      <c r="L16" s="68"/>
      <c r="M16" s="72"/>
      <c r="N16" s="72"/>
      <c r="O16" s="70"/>
      <c r="P16" s="68"/>
      <c r="Q16" s="68"/>
      <c r="R16" s="60"/>
      <c r="S16" s="16"/>
      <c r="V16" s="71"/>
      <c r="W16" s="71"/>
    </row>
    <row r="17" spans="1:37" ht="6.75" customHeight="1" x14ac:dyDescent="0.25">
      <c r="A17" s="15"/>
      <c r="B17" s="68"/>
      <c r="C17" s="69"/>
      <c r="D17" s="70"/>
      <c r="E17" s="68"/>
      <c r="F17" s="68"/>
      <c r="G17" s="68"/>
      <c r="H17" s="70"/>
      <c r="I17" s="70"/>
      <c r="J17" s="68"/>
      <c r="K17" s="68"/>
      <c r="L17" s="68"/>
      <c r="M17" s="72"/>
      <c r="N17" s="72"/>
      <c r="O17" s="70"/>
      <c r="P17" s="68"/>
      <c r="Q17" s="68"/>
      <c r="R17" s="60"/>
      <c r="S17" s="16"/>
      <c r="V17" s="71"/>
      <c r="W17" s="71"/>
    </row>
    <row r="18" spans="1:37" ht="2.25" customHeight="1" thickBot="1" x14ac:dyDescent="0.3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5"/>
    </row>
    <row r="19" spans="1:37" ht="8.25" customHeight="1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37" ht="6" customHeight="1" x14ac:dyDescent="0.3">
      <c r="B20" s="2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"/>
      <c r="Q20" s="2"/>
      <c r="R20" s="2"/>
      <c r="S20" s="2"/>
    </row>
    <row r="21" spans="1:37" ht="5.25" customHeight="1" thickBot="1" x14ac:dyDescent="0.3">
      <c r="B21" s="2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2"/>
      <c r="Q21" s="2"/>
      <c r="R21" s="2"/>
      <c r="S21" s="2"/>
    </row>
    <row r="22" spans="1:37" ht="28.5" customHeight="1" x14ac:dyDescent="0.25">
      <c r="A22" s="236" t="s">
        <v>167</v>
      </c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8"/>
      <c r="AJ22" s="2"/>
      <c r="AK22" s="2"/>
    </row>
    <row r="23" spans="1:37" s="2" customFormat="1" ht="9.75" customHeight="1" x14ac:dyDescent="0.25">
      <c r="A23" s="15"/>
      <c r="B23" s="9"/>
      <c r="C23" s="9"/>
      <c r="D23" s="9"/>
      <c r="E23" s="9"/>
      <c r="F23" s="9"/>
      <c r="G23" s="9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2"/>
      <c r="V23" s="13"/>
      <c r="W23" s="13"/>
    </row>
    <row r="24" spans="1:37" s="6" customFormat="1" ht="351" customHeight="1" x14ac:dyDescent="0.3">
      <c r="A24" s="7"/>
      <c r="B24" s="228" t="s">
        <v>173</v>
      </c>
      <c r="C24" s="229"/>
      <c r="D24" s="229"/>
      <c r="E24" s="229"/>
      <c r="F24" s="229"/>
      <c r="G24" s="230" t="s">
        <v>95</v>
      </c>
      <c r="H24" s="231"/>
      <c r="I24" s="231"/>
      <c r="J24" s="231"/>
      <c r="K24" s="231"/>
      <c r="L24" s="231"/>
      <c r="M24" s="232" t="s">
        <v>174</v>
      </c>
      <c r="N24" s="231"/>
      <c r="O24" s="231"/>
      <c r="P24" s="231"/>
      <c r="Q24" s="231"/>
      <c r="R24" s="231"/>
      <c r="S24" s="8"/>
      <c r="V24" s="14"/>
      <c r="W24" s="14"/>
    </row>
    <row r="25" spans="1:37" s="6" customFormat="1" ht="21.75" customHeight="1" thickBot="1" x14ac:dyDescent="0.3">
      <c r="A25" s="233" t="s">
        <v>168</v>
      </c>
      <c r="B25" s="234"/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5"/>
      <c r="V25" s="14"/>
      <c r="W25" s="14"/>
    </row>
    <row r="26" spans="1:37" s="25" customFormat="1" x14ac:dyDescent="0.25">
      <c r="V26" s="26"/>
      <c r="W26" s="26"/>
    </row>
    <row r="27" spans="1:37" s="25" customFormat="1" x14ac:dyDescent="0.25">
      <c r="V27" s="26"/>
      <c r="W27" s="26"/>
    </row>
    <row r="28" spans="1:37" s="25" customFormat="1" x14ac:dyDescent="0.25">
      <c r="V28" s="26"/>
      <c r="W28" s="26"/>
    </row>
    <row r="29" spans="1:37" s="25" customFormat="1" x14ac:dyDescent="0.25">
      <c r="V29" s="26"/>
      <c r="W29" s="26"/>
    </row>
    <row r="30" spans="1:37" s="25" customFormat="1" x14ac:dyDescent="0.25">
      <c r="V30" s="26"/>
      <c r="W30" s="26"/>
    </row>
    <row r="31" spans="1:37" s="25" customFormat="1" x14ac:dyDescent="0.25">
      <c r="V31" s="26"/>
      <c r="W31" s="26"/>
    </row>
    <row r="32" spans="1:37" s="25" customFormat="1" x14ac:dyDescent="0.25">
      <c r="V32" s="26"/>
      <c r="W32" s="26"/>
    </row>
    <row r="33" spans="22:23" s="25" customFormat="1" x14ac:dyDescent="0.25">
      <c r="V33" s="26"/>
      <c r="W33" s="26"/>
    </row>
    <row r="34" spans="22:23" s="25" customFormat="1" x14ac:dyDescent="0.25">
      <c r="V34" s="26"/>
      <c r="W34" s="26"/>
    </row>
    <row r="35" spans="22:23" s="25" customFormat="1" x14ac:dyDescent="0.25">
      <c r="V35" s="26"/>
      <c r="W35" s="26"/>
    </row>
    <row r="36" spans="22:23" s="25" customFormat="1" x14ac:dyDescent="0.25">
      <c r="V36" s="26"/>
      <c r="W36" s="26"/>
    </row>
    <row r="37" spans="22:23" s="25" customFormat="1" x14ac:dyDescent="0.25">
      <c r="V37" s="26"/>
      <c r="W37" s="26"/>
    </row>
    <row r="38" spans="22:23" s="25" customFormat="1" x14ac:dyDescent="0.25">
      <c r="V38" s="26"/>
      <c r="W38" s="26"/>
    </row>
    <row r="39" spans="22:23" s="25" customFormat="1" x14ac:dyDescent="0.25">
      <c r="V39" s="26"/>
      <c r="W39" s="26"/>
    </row>
    <row r="40" spans="22:23" s="25" customFormat="1" x14ac:dyDescent="0.25">
      <c r="V40" s="26"/>
      <c r="W40" s="26"/>
    </row>
    <row r="41" spans="22:23" s="25" customFormat="1" x14ac:dyDescent="0.25">
      <c r="V41" s="26"/>
      <c r="W41" s="26"/>
    </row>
    <row r="42" spans="22:23" s="25" customFormat="1" x14ac:dyDescent="0.25">
      <c r="V42" s="26"/>
      <c r="W42" s="26"/>
    </row>
    <row r="43" spans="22:23" s="25" customFormat="1" x14ac:dyDescent="0.25">
      <c r="V43" s="26"/>
      <c r="W43" s="26"/>
    </row>
    <row r="44" spans="22:23" s="25" customFormat="1" x14ac:dyDescent="0.25">
      <c r="V44" s="26"/>
      <c r="W44" s="26"/>
    </row>
    <row r="45" spans="22:23" s="25" customFormat="1" x14ac:dyDescent="0.25">
      <c r="V45" s="26"/>
      <c r="W45" s="26"/>
    </row>
    <row r="46" spans="22:23" s="25" customFormat="1" x14ac:dyDescent="0.25">
      <c r="V46" s="26"/>
      <c r="W46" s="26"/>
    </row>
    <row r="47" spans="22:23" s="25" customFormat="1" x14ac:dyDescent="0.25">
      <c r="V47" s="26"/>
      <c r="W47" s="26"/>
    </row>
    <row r="48" spans="22:23" s="25" customFormat="1" x14ac:dyDescent="0.25">
      <c r="V48" s="26"/>
      <c r="W48" s="26"/>
    </row>
    <row r="49" spans="22:23" s="25" customFormat="1" x14ac:dyDescent="0.25">
      <c r="V49" s="26"/>
      <c r="W49" s="26"/>
    </row>
    <row r="50" spans="22:23" s="25" customFormat="1" x14ac:dyDescent="0.25">
      <c r="V50" s="26"/>
      <c r="W50" s="26"/>
    </row>
    <row r="51" spans="22:23" s="25" customFormat="1" x14ac:dyDescent="0.25">
      <c r="V51" s="26"/>
      <c r="W51" s="26"/>
    </row>
    <row r="52" spans="22:23" s="25" customFormat="1" x14ac:dyDescent="0.25">
      <c r="V52" s="26"/>
      <c r="W52" s="26"/>
    </row>
    <row r="53" spans="22:23" s="25" customFormat="1" x14ac:dyDescent="0.25">
      <c r="V53" s="26"/>
      <c r="W53" s="26"/>
    </row>
    <row r="54" spans="22:23" s="25" customFormat="1" x14ac:dyDescent="0.25">
      <c r="V54" s="26"/>
      <c r="W54" s="26"/>
    </row>
    <row r="55" spans="22:23" s="25" customFormat="1" x14ac:dyDescent="0.25">
      <c r="V55" s="26"/>
      <c r="W55" s="26"/>
    </row>
    <row r="56" spans="22:23" s="25" customFormat="1" x14ac:dyDescent="0.25">
      <c r="V56" s="26"/>
      <c r="W56" s="26"/>
    </row>
    <row r="57" spans="22:23" s="25" customFormat="1" x14ac:dyDescent="0.25">
      <c r="V57" s="26"/>
      <c r="W57" s="26"/>
    </row>
    <row r="58" spans="22:23" s="25" customFormat="1" x14ac:dyDescent="0.25">
      <c r="V58" s="26"/>
      <c r="W58" s="26"/>
    </row>
    <row r="59" spans="22:23" s="25" customFormat="1" x14ac:dyDescent="0.25">
      <c r="V59" s="26"/>
      <c r="W59" s="26"/>
    </row>
    <row r="60" spans="22:23" s="25" customFormat="1" x14ac:dyDescent="0.25">
      <c r="V60" s="26"/>
      <c r="W60" s="26"/>
    </row>
    <row r="61" spans="22:23" s="25" customFormat="1" x14ac:dyDescent="0.25">
      <c r="V61" s="26"/>
      <c r="W61" s="26"/>
    </row>
    <row r="62" spans="22:23" s="25" customFormat="1" x14ac:dyDescent="0.25">
      <c r="V62" s="26"/>
      <c r="W62" s="26"/>
    </row>
    <row r="63" spans="22:23" s="25" customFormat="1" x14ac:dyDescent="0.25">
      <c r="V63" s="26"/>
      <c r="W63" s="26"/>
    </row>
    <row r="64" spans="22:23" s="25" customFormat="1" x14ac:dyDescent="0.25">
      <c r="V64" s="26"/>
      <c r="W64" s="26"/>
    </row>
    <row r="65" spans="22:23" s="25" customFormat="1" x14ac:dyDescent="0.25">
      <c r="V65" s="26"/>
      <c r="W65" s="26"/>
    </row>
    <row r="66" spans="22:23" s="25" customFormat="1" x14ac:dyDescent="0.25">
      <c r="V66" s="26"/>
      <c r="W66" s="26"/>
    </row>
    <row r="67" spans="22:23" s="25" customFormat="1" x14ac:dyDescent="0.25">
      <c r="V67" s="26"/>
      <c r="W67" s="26"/>
    </row>
    <row r="68" spans="22:23" s="25" customFormat="1" x14ac:dyDescent="0.25">
      <c r="V68" s="26"/>
      <c r="W68" s="26"/>
    </row>
    <row r="69" spans="22:23" s="25" customFormat="1" x14ac:dyDescent="0.25">
      <c r="V69" s="26"/>
      <c r="W69" s="26"/>
    </row>
    <row r="70" spans="22:23" s="25" customFormat="1" x14ac:dyDescent="0.25">
      <c r="V70" s="26"/>
      <c r="W70" s="26"/>
    </row>
    <row r="71" spans="22:23" s="25" customFormat="1" x14ac:dyDescent="0.25">
      <c r="V71" s="26"/>
      <c r="W71" s="26"/>
    </row>
    <row r="72" spans="22:23" s="25" customFormat="1" x14ac:dyDescent="0.25">
      <c r="V72" s="26"/>
      <c r="W72" s="26"/>
    </row>
    <row r="73" spans="22:23" s="25" customFormat="1" x14ac:dyDescent="0.25">
      <c r="V73" s="26"/>
      <c r="W73" s="26"/>
    </row>
    <row r="74" spans="22:23" s="25" customFormat="1" x14ac:dyDescent="0.25">
      <c r="V74" s="26"/>
      <c r="W74" s="26"/>
    </row>
    <row r="75" spans="22:23" s="25" customFormat="1" x14ac:dyDescent="0.25">
      <c r="V75" s="26"/>
      <c r="W75" s="26"/>
    </row>
    <row r="76" spans="22:23" s="25" customFormat="1" x14ac:dyDescent="0.25">
      <c r="V76" s="26"/>
      <c r="W76" s="26"/>
    </row>
    <row r="77" spans="22:23" s="25" customFormat="1" x14ac:dyDescent="0.25">
      <c r="V77" s="26"/>
      <c r="W77" s="26"/>
    </row>
    <row r="78" spans="22:23" s="25" customFormat="1" x14ac:dyDescent="0.25">
      <c r="V78" s="26"/>
      <c r="W78" s="26"/>
    </row>
    <row r="79" spans="22:23" s="25" customFormat="1" x14ac:dyDescent="0.25">
      <c r="V79" s="26"/>
      <c r="W79" s="26"/>
    </row>
    <row r="80" spans="22:23" s="25" customFormat="1" x14ac:dyDescent="0.25">
      <c r="V80" s="26"/>
      <c r="W80" s="26"/>
    </row>
    <row r="81" spans="22:23" s="25" customFormat="1" x14ac:dyDescent="0.25">
      <c r="V81" s="26"/>
      <c r="W81" s="26"/>
    </row>
    <row r="82" spans="22:23" s="25" customFormat="1" x14ac:dyDescent="0.25">
      <c r="V82" s="26"/>
      <c r="W82" s="26"/>
    </row>
    <row r="83" spans="22:23" s="25" customFormat="1" x14ac:dyDescent="0.25">
      <c r="V83" s="26"/>
      <c r="W83" s="26"/>
    </row>
    <row r="84" spans="22:23" s="25" customFormat="1" x14ac:dyDescent="0.25">
      <c r="V84" s="26"/>
      <c r="W84" s="26"/>
    </row>
    <row r="85" spans="22:23" s="25" customFormat="1" x14ac:dyDescent="0.25">
      <c r="V85" s="26"/>
      <c r="W85" s="26"/>
    </row>
    <row r="86" spans="22:23" s="25" customFormat="1" x14ac:dyDescent="0.25">
      <c r="V86" s="26"/>
      <c r="W86" s="26"/>
    </row>
    <row r="87" spans="22:23" s="25" customFormat="1" x14ac:dyDescent="0.25">
      <c r="V87" s="26"/>
      <c r="W87" s="26"/>
    </row>
    <row r="88" spans="22:23" s="25" customFormat="1" x14ac:dyDescent="0.25">
      <c r="V88" s="26"/>
      <c r="W88" s="26"/>
    </row>
    <row r="89" spans="22:23" s="25" customFormat="1" x14ac:dyDescent="0.25">
      <c r="V89" s="26"/>
      <c r="W89" s="26"/>
    </row>
    <row r="90" spans="22:23" s="25" customFormat="1" x14ac:dyDescent="0.25">
      <c r="V90" s="26"/>
      <c r="W90" s="26"/>
    </row>
    <row r="91" spans="22:23" s="25" customFormat="1" x14ac:dyDescent="0.25">
      <c r="V91" s="26"/>
      <c r="W91" s="26"/>
    </row>
    <row r="92" spans="22:23" s="25" customFormat="1" x14ac:dyDescent="0.25">
      <c r="V92" s="26"/>
      <c r="W92" s="26"/>
    </row>
    <row r="93" spans="22:23" s="25" customFormat="1" x14ac:dyDescent="0.25">
      <c r="V93" s="26"/>
      <c r="W93" s="26"/>
    </row>
    <row r="94" spans="22:23" s="25" customFormat="1" x14ac:dyDescent="0.25">
      <c r="V94" s="26"/>
      <c r="W94" s="26"/>
    </row>
    <row r="95" spans="22:23" s="25" customFormat="1" x14ac:dyDescent="0.25">
      <c r="V95" s="26"/>
      <c r="W95" s="26"/>
    </row>
    <row r="96" spans="22:23" s="25" customFormat="1" x14ac:dyDescent="0.25">
      <c r="V96" s="26"/>
      <c r="W96" s="26"/>
    </row>
    <row r="97" spans="22:23" s="25" customFormat="1" x14ac:dyDescent="0.25">
      <c r="V97" s="26"/>
      <c r="W97" s="26"/>
    </row>
    <row r="98" spans="22:23" s="25" customFormat="1" x14ac:dyDescent="0.25">
      <c r="V98" s="26"/>
      <c r="W98" s="26"/>
    </row>
    <row r="99" spans="22:23" s="25" customFormat="1" x14ac:dyDescent="0.25">
      <c r="V99" s="26"/>
      <c r="W99" s="26"/>
    </row>
    <row r="100" spans="22:23" s="25" customFormat="1" x14ac:dyDescent="0.25">
      <c r="V100" s="26"/>
      <c r="W100" s="26"/>
    </row>
    <row r="101" spans="22:23" s="25" customFormat="1" x14ac:dyDescent="0.25">
      <c r="V101" s="26"/>
      <c r="W101" s="26"/>
    </row>
    <row r="102" spans="22:23" s="25" customFormat="1" x14ac:dyDescent="0.25">
      <c r="V102" s="26"/>
      <c r="W102" s="26"/>
    </row>
    <row r="103" spans="22:23" s="25" customFormat="1" x14ac:dyDescent="0.25">
      <c r="V103" s="26"/>
      <c r="W103" s="26"/>
    </row>
    <row r="104" spans="22:23" s="25" customFormat="1" x14ac:dyDescent="0.25">
      <c r="V104" s="26"/>
      <c r="W104" s="26"/>
    </row>
    <row r="105" spans="22:23" s="25" customFormat="1" x14ac:dyDescent="0.25">
      <c r="V105" s="26"/>
      <c r="W105" s="26"/>
    </row>
    <row r="106" spans="22:23" s="25" customFormat="1" x14ac:dyDescent="0.25">
      <c r="V106" s="26"/>
      <c r="W106" s="26"/>
    </row>
    <row r="107" spans="22:23" s="25" customFormat="1" x14ac:dyDescent="0.25">
      <c r="V107" s="26"/>
      <c r="W107" s="26"/>
    </row>
    <row r="108" spans="22:23" s="25" customFormat="1" x14ac:dyDescent="0.25">
      <c r="V108" s="26"/>
      <c r="W108" s="26"/>
    </row>
    <row r="109" spans="22:23" s="25" customFormat="1" x14ac:dyDescent="0.25">
      <c r="V109" s="26"/>
      <c r="W109" s="26"/>
    </row>
    <row r="110" spans="22:23" s="25" customFormat="1" x14ac:dyDescent="0.25">
      <c r="V110" s="26"/>
      <c r="W110" s="26"/>
    </row>
    <row r="111" spans="22:23" s="25" customFormat="1" x14ac:dyDescent="0.25">
      <c r="V111" s="26"/>
      <c r="W111" s="26"/>
    </row>
    <row r="112" spans="22:23" s="25" customFormat="1" x14ac:dyDescent="0.25">
      <c r="V112" s="26"/>
      <c r="W112" s="26"/>
    </row>
    <row r="113" spans="22:23" s="25" customFormat="1" x14ac:dyDescent="0.25">
      <c r="V113" s="26"/>
      <c r="W113" s="26"/>
    </row>
    <row r="114" spans="22:23" s="25" customFormat="1" x14ac:dyDescent="0.25">
      <c r="V114" s="26"/>
      <c r="W114" s="26"/>
    </row>
    <row r="115" spans="22:23" s="25" customFormat="1" x14ac:dyDescent="0.25">
      <c r="V115" s="26"/>
      <c r="W115" s="26"/>
    </row>
    <row r="116" spans="22:23" s="25" customFormat="1" x14ac:dyDescent="0.25">
      <c r="V116" s="26"/>
      <c r="W116" s="26"/>
    </row>
    <row r="117" spans="22:23" s="25" customFormat="1" x14ac:dyDescent="0.25">
      <c r="V117" s="26"/>
      <c r="W117" s="26"/>
    </row>
    <row r="118" spans="22:23" s="25" customFormat="1" x14ac:dyDescent="0.25">
      <c r="V118" s="26"/>
      <c r="W118" s="26"/>
    </row>
    <row r="119" spans="22:23" s="25" customFormat="1" x14ac:dyDescent="0.25">
      <c r="V119" s="26"/>
      <c r="W119" s="26"/>
    </row>
    <row r="120" spans="22:23" s="25" customFormat="1" x14ac:dyDescent="0.25">
      <c r="V120" s="26"/>
      <c r="W120" s="26"/>
    </row>
    <row r="121" spans="22:23" s="25" customFormat="1" x14ac:dyDescent="0.25">
      <c r="V121" s="26"/>
      <c r="W121" s="26"/>
    </row>
    <row r="122" spans="22:23" s="25" customFormat="1" x14ac:dyDescent="0.25">
      <c r="V122" s="26"/>
      <c r="W122" s="26"/>
    </row>
    <row r="123" spans="22:23" s="25" customFormat="1" x14ac:dyDescent="0.25">
      <c r="V123" s="26"/>
      <c r="W123" s="26"/>
    </row>
    <row r="124" spans="22:23" s="25" customFormat="1" x14ac:dyDescent="0.25">
      <c r="V124" s="26"/>
      <c r="W124" s="26"/>
    </row>
    <row r="125" spans="22:23" s="25" customFormat="1" x14ac:dyDescent="0.25">
      <c r="V125" s="26"/>
      <c r="W125" s="26"/>
    </row>
    <row r="126" spans="22:23" s="25" customFormat="1" x14ac:dyDescent="0.25">
      <c r="V126" s="26"/>
      <c r="W126" s="26"/>
    </row>
    <row r="127" spans="22:23" s="25" customFormat="1" x14ac:dyDescent="0.25">
      <c r="V127" s="26"/>
      <c r="W127" s="26"/>
    </row>
    <row r="128" spans="22:23" s="25" customFormat="1" x14ac:dyDescent="0.25">
      <c r="V128" s="26"/>
      <c r="W128" s="26"/>
    </row>
    <row r="129" spans="22:23" s="25" customFormat="1" x14ac:dyDescent="0.25">
      <c r="V129" s="26"/>
      <c r="W129" s="26"/>
    </row>
    <row r="130" spans="22:23" s="25" customFormat="1" x14ac:dyDescent="0.25">
      <c r="V130" s="26"/>
      <c r="W130" s="26"/>
    </row>
    <row r="131" spans="22:23" s="25" customFormat="1" x14ac:dyDescent="0.25">
      <c r="V131" s="26"/>
      <c r="W131" s="26"/>
    </row>
    <row r="132" spans="22:23" s="25" customFormat="1" x14ac:dyDescent="0.25">
      <c r="V132" s="26"/>
      <c r="W132" s="26"/>
    </row>
    <row r="133" spans="22:23" s="25" customFormat="1" x14ac:dyDescent="0.25">
      <c r="V133" s="26"/>
      <c r="W133" s="26"/>
    </row>
    <row r="134" spans="22:23" s="25" customFormat="1" x14ac:dyDescent="0.25">
      <c r="V134" s="26"/>
      <c r="W134" s="26"/>
    </row>
    <row r="135" spans="22:23" s="25" customFormat="1" x14ac:dyDescent="0.25">
      <c r="V135" s="26"/>
      <c r="W135" s="26"/>
    </row>
    <row r="136" spans="22:23" s="25" customFormat="1" x14ac:dyDescent="0.25">
      <c r="V136" s="26"/>
      <c r="W136" s="26"/>
    </row>
    <row r="137" spans="22:23" s="25" customFormat="1" x14ac:dyDescent="0.25">
      <c r="V137" s="26"/>
      <c r="W137" s="26"/>
    </row>
    <row r="138" spans="22:23" s="25" customFormat="1" x14ac:dyDescent="0.25">
      <c r="V138" s="26"/>
      <c r="W138" s="26"/>
    </row>
    <row r="139" spans="22:23" s="25" customFormat="1" x14ac:dyDescent="0.25">
      <c r="V139" s="26"/>
      <c r="W139" s="26"/>
    </row>
    <row r="140" spans="22:23" s="25" customFormat="1" x14ac:dyDescent="0.25">
      <c r="V140" s="26"/>
      <c r="W140" s="26"/>
    </row>
    <row r="141" spans="22:23" s="25" customFormat="1" x14ac:dyDescent="0.25">
      <c r="V141" s="26"/>
      <c r="W141" s="26"/>
    </row>
    <row r="142" spans="22:23" s="25" customFormat="1" x14ac:dyDescent="0.25">
      <c r="V142" s="26"/>
      <c r="W142" s="26"/>
    </row>
    <row r="143" spans="22:23" s="25" customFormat="1" x14ac:dyDescent="0.25">
      <c r="V143" s="26"/>
      <c r="W143" s="26"/>
    </row>
    <row r="144" spans="22:23" s="25" customFormat="1" x14ac:dyDescent="0.25">
      <c r="V144" s="26"/>
      <c r="W144" s="26"/>
    </row>
    <row r="145" spans="22:23" s="25" customFormat="1" x14ac:dyDescent="0.25">
      <c r="V145" s="26"/>
      <c r="W145" s="26"/>
    </row>
    <row r="146" spans="22:23" s="25" customFormat="1" x14ac:dyDescent="0.25">
      <c r="V146" s="26"/>
      <c r="W146" s="26"/>
    </row>
    <row r="147" spans="22:23" s="25" customFormat="1" x14ac:dyDescent="0.25">
      <c r="V147" s="26"/>
      <c r="W147" s="26"/>
    </row>
    <row r="148" spans="22:23" s="25" customFormat="1" x14ac:dyDescent="0.25">
      <c r="V148" s="26"/>
      <c r="W148" s="26"/>
    </row>
    <row r="149" spans="22:23" s="25" customFormat="1" x14ac:dyDescent="0.25">
      <c r="V149" s="26"/>
      <c r="W149" s="26"/>
    </row>
    <row r="150" spans="22:23" s="25" customFormat="1" x14ac:dyDescent="0.25">
      <c r="V150" s="26"/>
      <c r="W150" s="26"/>
    </row>
    <row r="151" spans="22:23" s="25" customFormat="1" x14ac:dyDescent="0.25">
      <c r="V151" s="26"/>
      <c r="W151" s="26"/>
    </row>
    <row r="152" spans="22:23" s="25" customFormat="1" x14ac:dyDescent="0.25">
      <c r="V152" s="26"/>
      <c r="W152" s="26"/>
    </row>
    <row r="153" spans="22:23" s="25" customFormat="1" x14ac:dyDescent="0.25">
      <c r="V153" s="26"/>
      <c r="W153" s="26"/>
    </row>
    <row r="154" spans="22:23" s="25" customFormat="1" x14ac:dyDescent="0.25">
      <c r="V154" s="26"/>
      <c r="W154" s="26"/>
    </row>
    <row r="155" spans="22:23" s="25" customFormat="1" x14ac:dyDescent="0.25">
      <c r="V155" s="26"/>
      <c r="W155" s="26"/>
    </row>
    <row r="156" spans="22:23" s="25" customFormat="1" x14ac:dyDescent="0.25">
      <c r="V156" s="26"/>
      <c r="W156" s="26"/>
    </row>
    <row r="157" spans="22:23" s="25" customFormat="1" x14ac:dyDescent="0.25">
      <c r="V157" s="26"/>
      <c r="W157" s="26"/>
    </row>
    <row r="158" spans="22:23" s="25" customFormat="1" x14ac:dyDescent="0.25">
      <c r="V158" s="26"/>
      <c r="W158" s="26"/>
    </row>
    <row r="159" spans="22:23" s="25" customFormat="1" x14ac:dyDescent="0.25">
      <c r="V159" s="26"/>
      <c r="W159" s="26"/>
    </row>
    <row r="160" spans="22:23" s="25" customFormat="1" x14ac:dyDescent="0.25">
      <c r="V160" s="26"/>
      <c r="W160" s="26"/>
    </row>
    <row r="161" spans="22:23" s="25" customFormat="1" x14ac:dyDescent="0.25">
      <c r="V161" s="26"/>
      <c r="W161" s="26"/>
    </row>
    <row r="162" spans="22:23" s="25" customFormat="1" x14ac:dyDescent="0.25">
      <c r="V162" s="26"/>
      <c r="W162" s="26"/>
    </row>
    <row r="163" spans="22:23" s="25" customFormat="1" x14ac:dyDescent="0.25">
      <c r="V163" s="26"/>
      <c r="W163" s="26"/>
    </row>
    <row r="164" spans="22:23" s="25" customFormat="1" x14ac:dyDescent="0.25">
      <c r="V164" s="26"/>
      <c r="W164" s="26"/>
    </row>
    <row r="165" spans="22:23" s="25" customFormat="1" x14ac:dyDescent="0.25">
      <c r="V165" s="26"/>
      <c r="W165" s="26"/>
    </row>
    <row r="166" spans="22:23" s="25" customFormat="1" x14ac:dyDescent="0.25">
      <c r="V166" s="26"/>
      <c r="W166" s="26"/>
    </row>
    <row r="167" spans="22:23" s="25" customFormat="1" x14ac:dyDescent="0.25">
      <c r="V167" s="26"/>
      <c r="W167" s="26"/>
    </row>
    <row r="168" spans="22:23" s="25" customFormat="1" x14ac:dyDescent="0.25">
      <c r="V168" s="26"/>
      <c r="W168" s="26"/>
    </row>
    <row r="169" spans="22:23" s="25" customFormat="1" x14ac:dyDescent="0.25">
      <c r="V169" s="26"/>
      <c r="W169" s="26"/>
    </row>
    <row r="170" spans="22:23" s="25" customFormat="1" x14ac:dyDescent="0.25">
      <c r="V170" s="26"/>
      <c r="W170" s="26"/>
    </row>
    <row r="171" spans="22:23" s="25" customFormat="1" x14ac:dyDescent="0.25">
      <c r="V171" s="26"/>
      <c r="W171" s="26"/>
    </row>
    <row r="172" spans="22:23" s="25" customFormat="1" x14ac:dyDescent="0.25">
      <c r="V172" s="26"/>
      <c r="W172" s="26"/>
    </row>
    <row r="173" spans="22:23" s="25" customFormat="1" x14ac:dyDescent="0.25">
      <c r="V173" s="26"/>
      <c r="W173" s="26"/>
    </row>
    <row r="174" spans="22:23" s="25" customFormat="1" x14ac:dyDescent="0.25">
      <c r="V174" s="26"/>
      <c r="W174" s="26"/>
    </row>
    <row r="175" spans="22:23" s="25" customFormat="1" x14ac:dyDescent="0.25">
      <c r="V175" s="26"/>
      <c r="W175" s="26"/>
    </row>
    <row r="176" spans="22:23" s="25" customFormat="1" x14ac:dyDescent="0.25">
      <c r="V176" s="26"/>
      <c r="W176" s="26"/>
    </row>
    <row r="177" spans="22:23" s="25" customFormat="1" x14ac:dyDescent="0.25">
      <c r="V177" s="26"/>
      <c r="W177" s="26"/>
    </row>
    <row r="178" spans="22:23" s="25" customFormat="1" x14ac:dyDescent="0.25">
      <c r="V178" s="26"/>
      <c r="W178" s="26"/>
    </row>
    <row r="179" spans="22:23" s="25" customFormat="1" x14ac:dyDescent="0.25">
      <c r="V179" s="26"/>
      <c r="W179" s="26"/>
    </row>
    <row r="180" spans="22:23" s="25" customFormat="1" x14ac:dyDescent="0.25">
      <c r="V180" s="26"/>
      <c r="W180" s="26"/>
    </row>
    <row r="181" spans="22:23" s="25" customFormat="1" x14ac:dyDescent="0.25">
      <c r="V181" s="26"/>
      <c r="W181" s="26"/>
    </row>
    <row r="182" spans="22:23" s="25" customFormat="1" x14ac:dyDescent="0.25">
      <c r="V182" s="26"/>
      <c r="W182" s="26"/>
    </row>
    <row r="183" spans="22:23" s="25" customFormat="1" x14ac:dyDescent="0.25">
      <c r="V183" s="26"/>
      <c r="W183" s="26"/>
    </row>
    <row r="184" spans="22:23" s="25" customFormat="1" x14ac:dyDescent="0.25">
      <c r="V184" s="26"/>
      <c r="W184" s="26"/>
    </row>
    <row r="185" spans="22:23" s="25" customFormat="1" x14ac:dyDescent="0.25">
      <c r="V185" s="26"/>
      <c r="W185" s="26"/>
    </row>
    <row r="186" spans="22:23" s="25" customFormat="1" x14ac:dyDescent="0.25">
      <c r="V186" s="26"/>
      <c r="W186" s="26"/>
    </row>
    <row r="187" spans="22:23" s="25" customFormat="1" x14ac:dyDescent="0.25">
      <c r="V187" s="26"/>
      <c r="W187" s="26"/>
    </row>
    <row r="188" spans="22:23" s="25" customFormat="1" x14ac:dyDescent="0.25">
      <c r="V188" s="26"/>
      <c r="W188" s="26"/>
    </row>
    <row r="189" spans="22:23" s="25" customFormat="1" x14ac:dyDescent="0.25">
      <c r="V189" s="26"/>
      <c r="W189" s="26"/>
    </row>
    <row r="190" spans="22:23" s="25" customFormat="1" x14ac:dyDescent="0.25">
      <c r="V190" s="26"/>
      <c r="W190" s="26"/>
    </row>
    <row r="191" spans="22:23" s="25" customFormat="1" x14ac:dyDescent="0.25">
      <c r="V191" s="26"/>
      <c r="W191" s="26"/>
    </row>
    <row r="192" spans="22:23" s="25" customFormat="1" x14ac:dyDescent="0.25">
      <c r="V192" s="26"/>
      <c r="W192" s="26"/>
    </row>
    <row r="193" spans="22:23" s="25" customFormat="1" x14ac:dyDescent="0.25">
      <c r="V193" s="26"/>
      <c r="W193" s="26"/>
    </row>
    <row r="194" spans="22:23" s="25" customFormat="1" x14ac:dyDescent="0.25">
      <c r="V194" s="26"/>
      <c r="W194" s="26"/>
    </row>
    <row r="195" spans="22:23" s="25" customFormat="1" x14ac:dyDescent="0.25">
      <c r="V195" s="26"/>
      <c r="W195" s="26"/>
    </row>
    <row r="196" spans="22:23" s="25" customFormat="1" x14ac:dyDescent="0.25">
      <c r="V196" s="26"/>
      <c r="W196" s="26"/>
    </row>
    <row r="197" spans="22:23" s="25" customFormat="1" x14ac:dyDescent="0.25">
      <c r="V197" s="26"/>
      <c r="W197" s="26"/>
    </row>
    <row r="198" spans="22:23" s="25" customFormat="1" x14ac:dyDescent="0.25">
      <c r="V198" s="26"/>
      <c r="W198" s="26"/>
    </row>
    <row r="199" spans="22:23" s="25" customFormat="1" x14ac:dyDescent="0.25">
      <c r="V199" s="26"/>
      <c r="W199" s="26"/>
    </row>
    <row r="200" spans="22:23" s="25" customFormat="1" x14ac:dyDescent="0.25">
      <c r="V200" s="26"/>
      <c r="W200" s="26"/>
    </row>
    <row r="201" spans="22:23" s="25" customFormat="1" x14ac:dyDescent="0.25">
      <c r="V201" s="26"/>
      <c r="W201" s="26"/>
    </row>
    <row r="202" spans="22:23" s="25" customFormat="1" x14ac:dyDescent="0.25">
      <c r="V202" s="26"/>
      <c r="W202" s="26"/>
    </row>
    <row r="203" spans="22:23" s="25" customFormat="1" x14ac:dyDescent="0.25">
      <c r="V203" s="26"/>
      <c r="W203" s="26"/>
    </row>
    <row r="204" spans="22:23" s="25" customFormat="1" x14ac:dyDescent="0.25">
      <c r="V204" s="26"/>
      <c r="W204" s="26"/>
    </row>
    <row r="205" spans="22:23" s="25" customFormat="1" x14ac:dyDescent="0.25">
      <c r="V205" s="26"/>
      <c r="W205" s="26"/>
    </row>
    <row r="206" spans="22:23" s="25" customFormat="1" x14ac:dyDescent="0.25">
      <c r="V206" s="26"/>
      <c r="W206" s="26"/>
    </row>
    <row r="207" spans="22:23" s="25" customFormat="1" x14ac:dyDescent="0.25">
      <c r="V207" s="26"/>
      <c r="W207" s="26"/>
    </row>
    <row r="208" spans="22:23" s="25" customFormat="1" x14ac:dyDescent="0.25">
      <c r="V208" s="26"/>
      <c r="W208" s="26"/>
    </row>
    <row r="209" spans="22:23" s="25" customFormat="1" x14ac:dyDescent="0.25">
      <c r="V209" s="26"/>
      <c r="W209" s="26"/>
    </row>
    <row r="210" spans="22:23" s="25" customFormat="1" x14ac:dyDescent="0.25">
      <c r="V210" s="26"/>
      <c r="W210" s="26"/>
    </row>
    <row r="211" spans="22:23" s="25" customFormat="1" x14ac:dyDescent="0.25">
      <c r="V211" s="26"/>
      <c r="W211" s="26"/>
    </row>
    <row r="212" spans="22:23" s="25" customFormat="1" x14ac:dyDescent="0.25">
      <c r="V212" s="26"/>
      <c r="W212" s="26"/>
    </row>
    <row r="213" spans="22:23" s="25" customFormat="1" x14ac:dyDescent="0.25">
      <c r="V213" s="26"/>
      <c r="W213" s="26"/>
    </row>
    <row r="214" spans="22:23" s="25" customFormat="1" x14ac:dyDescent="0.25">
      <c r="V214" s="26"/>
      <c r="W214" s="26"/>
    </row>
    <row r="215" spans="22:23" s="25" customFormat="1" x14ac:dyDescent="0.25">
      <c r="V215" s="26"/>
      <c r="W215" s="26"/>
    </row>
    <row r="216" spans="22:23" s="25" customFormat="1" x14ac:dyDescent="0.25">
      <c r="V216" s="26"/>
      <c r="W216" s="26"/>
    </row>
  </sheetData>
  <sheetProtection algorithmName="SHA-512" hashValue="nXUUrqpKfUeEM27D+4/XCm8+dcqritBVsZpElRIjYi6Nv6/pIUWlOA902fqXeIdQRfPvG9AdP8V3z6iiT1D00g==" saltValue="5IrntxqNU4OBSiTbY0P/6Q==" spinCount="100000" sheet="1" objects="1" scenarios="1"/>
  <mergeCells count="22">
    <mergeCell ref="B24:F24"/>
    <mergeCell ref="G24:L24"/>
    <mergeCell ref="M24:R24"/>
    <mergeCell ref="A25:S25"/>
    <mergeCell ref="A22:S22"/>
    <mergeCell ref="V6:W6"/>
    <mergeCell ref="H7:I7"/>
    <mergeCell ref="J7:K7"/>
    <mergeCell ref="M7:N7"/>
    <mergeCell ref="H6:I6"/>
    <mergeCell ref="J6:K6"/>
    <mergeCell ref="M6:N6"/>
    <mergeCell ref="V3:W3"/>
    <mergeCell ref="H5:I5"/>
    <mergeCell ref="J5:K5"/>
    <mergeCell ref="M5:N5"/>
    <mergeCell ref="V5:W5"/>
    <mergeCell ref="C20:O20"/>
    <mergeCell ref="A1:S1"/>
    <mergeCell ref="H3:I3"/>
    <mergeCell ref="J3:K3"/>
    <mergeCell ref="M3:N3"/>
  </mergeCells>
  <printOptions horizontalCentered="1"/>
  <pageMargins left="0.65" right="0.35" top="0.35" bottom="0.35" header="0.3" footer="0.3"/>
  <pageSetup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60"/>
  <sheetViews>
    <sheetView showGridLines="0" showZeros="0" zoomScale="90" zoomScaleNormal="90" workbookViewId="0">
      <selection activeCell="C2" sqref="C2"/>
    </sheetView>
  </sheetViews>
  <sheetFormatPr defaultColWidth="9.33203125" defaultRowHeight="13.2" x14ac:dyDescent="0.25"/>
  <cols>
    <col min="1" max="1" width="9.44140625" style="30" customWidth="1"/>
    <col min="2" max="2" width="7.33203125" style="30" customWidth="1"/>
    <col min="3" max="3" width="10.33203125" style="30" customWidth="1"/>
    <col min="4" max="4" width="7.5546875" style="30" customWidth="1"/>
    <col min="5" max="5" width="6" style="30" customWidth="1"/>
    <col min="6" max="6" width="10.33203125" style="30" customWidth="1"/>
    <col min="7" max="8" width="12.33203125" style="30" customWidth="1"/>
    <col min="9" max="9" width="17.5546875" style="30" customWidth="1"/>
    <col min="10" max="10" width="12.5546875" style="30" customWidth="1"/>
    <col min="11" max="11" width="14.44140625" style="30" customWidth="1"/>
    <col min="12" max="12" width="16.88671875" style="30" customWidth="1"/>
    <col min="13" max="13" width="18.44140625" style="30" customWidth="1"/>
    <col min="14" max="14" width="13.5546875" style="30" customWidth="1"/>
    <col min="15" max="15" width="4.33203125" style="30" customWidth="1"/>
    <col min="16" max="16" width="11.44140625" style="30" customWidth="1"/>
    <col min="17" max="17" width="2.5546875" style="30" customWidth="1"/>
    <col min="18" max="16384" width="9.33203125" style="30"/>
  </cols>
  <sheetData>
    <row r="1" spans="1:16" ht="28.5" customHeight="1" x14ac:dyDescent="0.25">
      <c r="A1" s="218" t="s">
        <v>82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20"/>
    </row>
    <row r="2" spans="1:16" ht="25.5" customHeight="1" x14ac:dyDescent="0.25">
      <c r="A2" s="339" t="s">
        <v>29</v>
      </c>
      <c r="B2" s="340"/>
      <c r="C2" s="109"/>
      <c r="D2" s="103" t="s">
        <v>66</v>
      </c>
      <c r="E2" s="109"/>
      <c r="F2" s="354" t="s">
        <v>13</v>
      </c>
      <c r="G2" s="340"/>
      <c r="H2" s="109"/>
      <c r="I2" s="160" t="s">
        <v>30</v>
      </c>
      <c r="J2" s="109"/>
      <c r="K2" s="157" t="s">
        <v>31</v>
      </c>
      <c r="L2" s="360"/>
      <c r="M2" s="361"/>
      <c r="N2" s="112" t="s">
        <v>0</v>
      </c>
      <c r="O2" s="355"/>
      <c r="P2" s="356"/>
    </row>
    <row r="3" spans="1:16" ht="25.5" customHeight="1" x14ac:dyDescent="0.25">
      <c r="A3" s="345" t="s">
        <v>3</v>
      </c>
      <c r="B3" s="346"/>
      <c r="C3" s="358"/>
      <c r="D3" s="359"/>
      <c r="E3" s="107" t="s">
        <v>4</v>
      </c>
      <c r="F3" s="115"/>
      <c r="G3" s="352"/>
      <c r="H3" s="352"/>
      <c r="I3" s="353"/>
      <c r="J3" s="107" t="s">
        <v>72</v>
      </c>
      <c r="K3" s="352"/>
      <c r="L3" s="352"/>
      <c r="M3" s="353"/>
      <c r="N3" s="107" t="s">
        <v>75</v>
      </c>
      <c r="O3" s="352"/>
      <c r="P3" s="357"/>
    </row>
    <row r="4" spans="1:16" ht="14.25" customHeight="1" x14ac:dyDescent="0.25">
      <c r="A4" s="116" t="s">
        <v>69</v>
      </c>
      <c r="B4" s="117"/>
      <c r="C4" s="104"/>
      <c r="D4" s="105"/>
      <c r="E4" s="118"/>
      <c r="F4" s="117"/>
      <c r="G4" s="117"/>
      <c r="H4" s="119"/>
      <c r="I4" s="120" t="s">
        <v>71</v>
      </c>
      <c r="J4" s="118"/>
      <c r="K4" s="117"/>
      <c r="L4" s="117"/>
      <c r="M4" s="118"/>
      <c r="N4" s="121"/>
      <c r="O4" s="106"/>
      <c r="P4" s="108"/>
    </row>
    <row r="5" spans="1:16" ht="25.5" customHeight="1" x14ac:dyDescent="0.25">
      <c r="A5" s="122" t="s">
        <v>70</v>
      </c>
      <c r="B5" s="349"/>
      <c r="C5" s="349"/>
      <c r="D5" s="349"/>
      <c r="E5" s="349"/>
      <c r="F5" s="349"/>
      <c r="G5" s="349"/>
      <c r="H5" s="350"/>
      <c r="I5" s="123" t="s">
        <v>70</v>
      </c>
      <c r="J5" s="349"/>
      <c r="K5" s="349"/>
      <c r="L5" s="349"/>
      <c r="M5" s="349"/>
      <c r="N5" s="349"/>
      <c r="O5" s="349"/>
      <c r="P5" s="351"/>
    </row>
    <row r="6" spans="1:16" ht="25.5" customHeight="1" x14ac:dyDescent="0.25">
      <c r="A6" s="124" t="s">
        <v>2</v>
      </c>
      <c r="B6" s="349"/>
      <c r="C6" s="349"/>
      <c r="D6" s="349"/>
      <c r="E6" s="349"/>
      <c r="F6" s="349"/>
      <c r="G6" s="349"/>
      <c r="H6" s="350"/>
      <c r="I6" s="123" t="s">
        <v>2</v>
      </c>
      <c r="J6" s="349"/>
      <c r="K6" s="349"/>
      <c r="L6" s="349"/>
      <c r="M6" s="349"/>
      <c r="N6" s="349"/>
      <c r="O6" s="349"/>
      <c r="P6" s="351"/>
    </row>
    <row r="7" spans="1:16" ht="25.5" customHeight="1" thickBot="1" x14ac:dyDescent="0.3">
      <c r="A7" s="125" t="s">
        <v>32</v>
      </c>
      <c r="B7" s="347"/>
      <c r="C7" s="347"/>
      <c r="D7" s="348"/>
      <c r="E7" s="107" t="s">
        <v>33</v>
      </c>
      <c r="F7" s="159"/>
      <c r="G7" s="126" t="s">
        <v>34</v>
      </c>
      <c r="H7" s="159"/>
      <c r="I7" s="127" t="s">
        <v>32</v>
      </c>
      <c r="J7" s="347"/>
      <c r="K7" s="347"/>
      <c r="L7" s="347"/>
      <c r="M7" s="107" t="s">
        <v>33</v>
      </c>
      <c r="N7" s="159"/>
      <c r="O7" s="126" t="s">
        <v>34</v>
      </c>
      <c r="P7" s="111"/>
    </row>
    <row r="8" spans="1:16" s="32" customFormat="1" ht="22.5" customHeight="1" x14ac:dyDescent="0.3">
      <c r="A8" s="341" t="s">
        <v>35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342"/>
      <c r="O8" s="343" t="s">
        <v>36</v>
      </c>
      <c r="P8" s="344"/>
    </row>
    <row r="9" spans="1:16" s="33" customFormat="1" ht="21.75" customHeight="1" x14ac:dyDescent="0.3">
      <c r="A9" s="113" t="s">
        <v>8</v>
      </c>
      <c r="B9" s="114" t="s">
        <v>9</v>
      </c>
      <c r="C9" s="114">
        <v>9</v>
      </c>
      <c r="D9" s="143">
        <v>5</v>
      </c>
      <c r="E9" s="177"/>
      <c r="F9" s="142" t="s">
        <v>76</v>
      </c>
      <c r="G9" s="92" t="s">
        <v>77</v>
      </c>
      <c r="H9" s="145"/>
      <c r="I9" s="93"/>
      <c r="J9" s="94"/>
      <c r="K9" s="91"/>
      <c r="L9" s="94"/>
      <c r="M9" s="128"/>
      <c r="N9" s="129"/>
      <c r="O9" s="364"/>
      <c r="P9" s="365"/>
    </row>
    <row r="10" spans="1:16" s="34" customFormat="1" ht="28.5" customHeight="1" thickBot="1" x14ac:dyDescent="0.3">
      <c r="A10" s="318" t="s">
        <v>80</v>
      </c>
      <c r="B10" s="319"/>
      <c r="C10" s="319"/>
      <c r="D10" s="319"/>
      <c r="E10" s="319"/>
      <c r="F10" s="319"/>
      <c r="G10" s="144"/>
      <c r="H10" s="374" t="s">
        <v>60</v>
      </c>
      <c r="I10" s="375"/>
      <c r="J10" s="376"/>
      <c r="K10" s="377" t="s">
        <v>61</v>
      </c>
      <c r="L10" s="378"/>
      <c r="M10" s="130" t="s">
        <v>78</v>
      </c>
      <c r="N10" s="158" t="s">
        <v>81</v>
      </c>
      <c r="O10" s="366"/>
      <c r="P10" s="367"/>
    </row>
    <row r="11" spans="1:16" s="34" customFormat="1" ht="26.25" customHeight="1" thickBot="1" x14ac:dyDescent="0.3">
      <c r="A11" s="362" t="s">
        <v>67</v>
      </c>
      <c r="B11" s="363"/>
      <c r="C11" s="363"/>
      <c r="D11" s="363"/>
      <c r="E11" s="370"/>
      <c r="F11" s="370"/>
      <c r="G11" s="370"/>
      <c r="H11" s="370"/>
      <c r="I11" s="370"/>
      <c r="J11" s="371"/>
      <c r="K11" s="132" t="s">
        <v>68</v>
      </c>
      <c r="L11" s="131"/>
      <c r="M11" s="370"/>
      <c r="N11" s="371"/>
      <c r="O11" s="368"/>
      <c r="P11" s="369"/>
    </row>
    <row r="12" spans="1:16" s="34" customFormat="1" ht="17.25" customHeight="1" x14ac:dyDescent="0.25">
      <c r="A12" s="74" t="s">
        <v>38</v>
      </c>
      <c r="B12" s="256" t="s">
        <v>93</v>
      </c>
      <c r="C12" s="257"/>
      <c r="D12" s="257"/>
      <c r="E12" s="257"/>
      <c r="F12" s="257"/>
      <c r="G12" s="257"/>
      <c r="H12" s="257"/>
      <c r="I12" s="257"/>
      <c r="J12" s="257"/>
      <c r="K12" s="257"/>
      <c r="L12" s="258"/>
      <c r="M12" s="284" t="s">
        <v>37</v>
      </c>
      <c r="N12" s="285"/>
      <c r="O12" s="259"/>
      <c r="P12" s="260"/>
    </row>
    <row r="13" spans="1:16" s="34" customFormat="1" ht="17.25" customHeight="1" x14ac:dyDescent="0.25">
      <c r="A13" s="56"/>
      <c r="B13" s="249" t="s">
        <v>111</v>
      </c>
      <c r="C13" s="289"/>
      <c r="D13" s="289"/>
      <c r="E13" s="290"/>
      <c r="F13" s="242" t="s">
        <v>74</v>
      </c>
      <c r="G13" s="243"/>
      <c r="H13" s="243"/>
      <c r="I13" s="243"/>
      <c r="J13" s="243"/>
      <c r="K13" s="243"/>
      <c r="L13" s="244"/>
      <c r="M13" s="372">
        <v>6495</v>
      </c>
      <c r="N13" s="373"/>
      <c r="O13" s="293">
        <f t="shared" ref="O13:O19" si="0">M13*A13</f>
        <v>0</v>
      </c>
      <c r="P13" s="294"/>
    </row>
    <row r="14" spans="1:16" s="34" customFormat="1" ht="17.25" customHeight="1" x14ac:dyDescent="0.25">
      <c r="A14" s="56"/>
      <c r="B14" s="286" t="s">
        <v>116</v>
      </c>
      <c r="C14" s="287"/>
      <c r="D14" s="287"/>
      <c r="E14" s="288"/>
      <c r="F14" s="242" t="s">
        <v>103</v>
      </c>
      <c r="G14" s="243"/>
      <c r="H14" s="243"/>
      <c r="I14" s="243"/>
      <c r="J14" s="243"/>
      <c r="K14" s="243"/>
      <c r="L14" s="244"/>
      <c r="M14" s="291">
        <v>7900</v>
      </c>
      <c r="N14" s="292"/>
      <c r="O14" s="293">
        <f t="shared" si="0"/>
        <v>0</v>
      </c>
      <c r="P14" s="294"/>
    </row>
    <row r="15" spans="1:16" s="34" customFormat="1" ht="17.25" customHeight="1" x14ac:dyDescent="0.25">
      <c r="A15" s="178"/>
      <c r="B15" s="286" t="s">
        <v>119</v>
      </c>
      <c r="C15" s="287"/>
      <c r="D15" s="287"/>
      <c r="E15" s="288"/>
      <c r="F15" s="242" t="s">
        <v>144</v>
      </c>
      <c r="G15" s="243"/>
      <c r="H15" s="243"/>
      <c r="I15" s="243"/>
      <c r="J15" s="243"/>
      <c r="K15" s="243"/>
      <c r="L15" s="244"/>
      <c r="M15" s="291">
        <v>5995</v>
      </c>
      <c r="N15" s="292"/>
      <c r="O15" s="293">
        <f t="shared" si="0"/>
        <v>0</v>
      </c>
      <c r="P15" s="294"/>
    </row>
    <row r="16" spans="1:16" s="34" customFormat="1" ht="17.25" customHeight="1" x14ac:dyDescent="0.25">
      <c r="A16" s="110"/>
      <c r="B16" s="286" t="s">
        <v>117</v>
      </c>
      <c r="C16" s="287"/>
      <c r="D16" s="287"/>
      <c r="E16" s="288"/>
      <c r="F16" s="242" t="s">
        <v>107</v>
      </c>
      <c r="G16" s="243"/>
      <c r="H16" s="243"/>
      <c r="I16" s="243"/>
      <c r="J16" s="243"/>
      <c r="K16" s="243"/>
      <c r="L16" s="244"/>
      <c r="M16" s="291">
        <v>1300</v>
      </c>
      <c r="N16" s="292"/>
      <c r="O16" s="293">
        <f t="shared" si="0"/>
        <v>0</v>
      </c>
      <c r="P16" s="294"/>
    </row>
    <row r="17" spans="1:17" s="34" customFormat="1" ht="18.75" customHeight="1" x14ac:dyDescent="0.25">
      <c r="A17" s="110"/>
      <c r="B17" s="286" t="s">
        <v>118</v>
      </c>
      <c r="C17" s="287"/>
      <c r="D17" s="287"/>
      <c r="E17" s="288"/>
      <c r="F17" s="242" t="s">
        <v>108</v>
      </c>
      <c r="G17" s="243"/>
      <c r="H17" s="243"/>
      <c r="I17" s="243"/>
      <c r="J17" s="243"/>
      <c r="K17" s="243"/>
      <c r="L17" s="244"/>
      <c r="M17" s="291">
        <v>1795</v>
      </c>
      <c r="N17" s="292"/>
      <c r="O17" s="293">
        <f t="shared" si="0"/>
        <v>0</v>
      </c>
      <c r="P17" s="294"/>
    </row>
    <row r="18" spans="1:17" s="34" customFormat="1" ht="17.25" customHeight="1" x14ac:dyDescent="0.25">
      <c r="A18" s="44"/>
      <c r="B18" s="249" t="s">
        <v>112</v>
      </c>
      <c r="C18" s="289"/>
      <c r="D18" s="289"/>
      <c r="E18" s="290"/>
      <c r="F18" s="242" t="s">
        <v>109</v>
      </c>
      <c r="G18" s="243"/>
      <c r="H18" s="243"/>
      <c r="I18" s="243"/>
      <c r="J18" s="243"/>
      <c r="K18" s="243"/>
      <c r="L18" s="244"/>
      <c r="M18" s="264">
        <v>1695</v>
      </c>
      <c r="N18" s="265"/>
      <c r="O18" s="293">
        <f t="shared" si="0"/>
        <v>0</v>
      </c>
      <c r="P18" s="294"/>
    </row>
    <row r="19" spans="1:17" s="34" customFormat="1" ht="17.25" customHeight="1" x14ac:dyDescent="0.25">
      <c r="A19" s="44"/>
      <c r="B19" s="286" t="s">
        <v>120</v>
      </c>
      <c r="C19" s="287"/>
      <c r="D19" s="287"/>
      <c r="E19" s="288"/>
      <c r="F19" s="242" t="s">
        <v>110</v>
      </c>
      <c r="G19" s="243"/>
      <c r="H19" s="243"/>
      <c r="I19" s="243"/>
      <c r="J19" s="243"/>
      <c r="K19" s="243"/>
      <c r="L19" s="244"/>
      <c r="M19" s="264">
        <v>1300</v>
      </c>
      <c r="N19" s="265"/>
      <c r="O19" s="293">
        <f t="shared" si="0"/>
        <v>0</v>
      </c>
      <c r="P19" s="294"/>
    </row>
    <row r="20" spans="1:17" s="34" customFormat="1" ht="17.25" customHeight="1" thickBot="1" x14ac:dyDescent="0.3">
      <c r="A20" s="278" t="s">
        <v>98</v>
      </c>
      <c r="B20" s="279"/>
      <c r="C20" s="279"/>
      <c r="D20" s="279"/>
      <c r="E20" s="279"/>
      <c r="F20" s="280"/>
      <c r="G20" s="281"/>
      <c r="H20" s="282"/>
      <c r="I20" s="282"/>
      <c r="J20" s="282"/>
      <c r="K20" s="282"/>
      <c r="L20" s="282"/>
      <c r="M20" s="282"/>
      <c r="N20" s="282"/>
      <c r="O20" s="282"/>
      <c r="P20" s="283"/>
    </row>
    <row r="21" spans="1:17" s="34" customFormat="1" ht="17.25" customHeight="1" x14ac:dyDescent="0.3">
      <c r="A21" s="156" t="s">
        <v>38</v>
      </c>
      <c r="B21" s="256" t="s">
        <v>73</v>
      </c>
      <c r="C21" s="295"/>
      <c r="D21" s="295"/>
      <c r="E21" s="295"/>
      <c r="F21" s="295"/>
      <c r="G21" s="295"/>
      <c r="H21" s="295"/>
      <c r="I21" s="295"/>
      <c r="J21" s="295"/>
      <c r="K21" s="295"/>
      <c r="L21" s="296"/>
      <c r="M21" s="284" t="s">
        <v>37</v>
      </c>
      <c r="N21" s="285"/>
      <c r="O21" s="259"/>
      <c r="P21" s="260"/>
    </row>
    <row r="22" spans="1:17" s="34" customFormat="1" ht="17.25" customHeight="1" x14ac:dyDescent="0.25">
      <c r="A22" s="56"/>
      <c r="B22" s="249" t="s">
        <v>89</v>
      </c>
      <c r="C22" s="250"/>
      <c r="D22" s="250"/>
      <c r="E22" s="251"/>
      <c r="F22" s="242" t="s">
        <v>64</v>
      </c>
      <c r="G22" s="252"/>
      <c r="H22" s="252"/>
      <c r="I22" s="252"/>
      <c r="J22" s="252"/>
      <c r="K22" s="252"/>
      <c r="L22" s="253"/>
      <c r="M22" s="254" t="s">
        <v>65</v>
      </c>
      <c r="N22" s="255"/>
      <c r="O22" s="247"/>
      <c r="P22" s="248"/>
      <c r="Q22" s="163"/>
    </row>
    <row r="23" spans="1:17" s="34" customFormat="1" ht="17.25" customHeight="1" x14ac:dyDescent="0.25">
      <c r="A23" s="56"/>
      <c r="B23" s="239" t="s">
        <v>166</v>
      </c>
      <c r="C23" s="240"/>
      <c r="D23" s="240"/>
      <c r="E23" s="241"/>
      <c r="F23" s="242" t="s">
        <v>153</v>
      </c>
      <c r="G23" s="243"/>
      <c r="H23" s="243"/>
      <c r="I23" s="243"/>
      <c r="J23" s="243"/>
      <c r="K23" s="243"/>
      <c r="L23" s="244"/>
      <c r="M23" s="245">
        <v>850</v>
      </c>
      <c r="N23" s="246"/>
      <c r="O23" s="247">
        <f>M23*A23</f>
        <v>0</v>
      </c>
      <c r="P23" s="248"/>
      <c r="Q23" s="164"/>
    </row>
    <row r="24" spans="1:17" s="34" customFormat="1" ht="17.25" customHeight="1" x14ac:dyDescent="0.25">
      <c r="A24" s="56"/>
      <c r="B24" s="239">
        <v>28435</v>
      </c>
      <c r="C24" s="240"/>
      <c r="D24" s="240"/>
      <c r="E24" s="241"/>
      <c r="F24" s="242" t="s">
        <v>156</v>
      </c>
      <c r="G24" s="243"/>
      <c r="H24" s="243"/>
      <c r="I24" s="243"/>
      <c r="J24" s="243"/>
      <c r="K24" s="243"/>
      <c r="L24" s="244"/>
      <c r="M24" s="245">
        <v>895</v>
      </c>
      <c r="N24" s="246"/>
      <c r="O24" s="247">
        <f>M24*A24</f>
        <v>0</v>
      </c>
      <c r="P24" s="248"/>
      <c r="Q24" s="164"/>
    </row>
    <row r="25" spans="1:17" s="34" customFormat="1" ht="17.25" customHeight="1" thickBot="1" x14ac:dyDescent="0.3">
      <c r="A25" s="161"/>
      <c r="B25" s="239" t="s">
        <v>88</v>
      </c>
      <c r="C25" s="240"/>
      <c r="D25" s="240"/>
      <c r="E25" s="241"/>
      <c r="F25" s="261" t="s">
        <v>63</v>
      </c>
      <c r="G25" s="262"/>
      <c r="H25" s="262"/>
      <c r="I25" s="262"/>
      <c r="J25" s="262"/>
      <c r="K25" s="262"/>
      <c r="L25" s="263"/>
      <c r="M25" s="264">
        <v>295</v>
      </c>
      <c r="N25" s="265"/>
      <c r="O25" s="271">
        <f>M25*A25</f>
        <v>0</v>
      </c>
      <c r="P25" s="272"/>
      <c r="Q25" s="163"/>
    </row>
    <row r="26" spans="1:17" s="34" customFormat="1" ht="17.25" customHeight="1" x14ac:dyDescent="0.25">
      <c r="A26" s="266" t="s">
        <v>134</v>
      </c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8"/>
      <c r="N26" s="269"/>
      <c r="O26" s="270"/>
      <c r="P26" s="260"/>
    </row>
    <row r="27" spans="1:17" s="34" customFormat="1" ht="17.25" customHeight="1" x14ac:dyDescent="0.25">
      <c r="A27" s="182" t="s">
        <v>135</v>
      </c>
      <c r="B27" s="275" t="s">
        <v>136</v>
      </c>
      <c r="C27" s="276"/>
      <c r="D27" s="276"/>
      <c r="E27" s="277"/>
      <c r="F27" s="206" t="s">
        <v>135</v>
      </c>
      <c r="G27" s="273" t="s">
        <v>164</v>
      </c>
      <c r="H27" s="407"/>
      <c r="I27" s="208" t="s">
        <v>135</v>
      </c>
      <c r="J27" s="273" t="s">
        <v>137</v>
      </c>
      <c r="K27" s="274"/>
      <c r="L27" s="208" t="s">
        <v>135</v>
      </c>
      <c r="M27" s="273" t="s">
        <v>165</v>
      </c>
      <c r="N27" s="274"/>
      <c r="O27" s="183"/>
      <c r="P27" s="184"/>
    </row>
    <row r="28" spans="1:17" s="34" customFormat="1" ht="17.25" customHeight="1" x14ac:dyDescent="0.25">
      <c r="A28" s="56"/>
      <c r="B28" s="249" t="s">
        <v>138</v>
      </c>
      <c r="C28" s="290"/>
      <c r="D28" s="420" t="s">
        <v>139</v>
      </c>
      <c r="E28" s="421"/>
      <c r="F28" s="212"/>
      <c r="G28" s="185" t="s">
        <v>140</v>
      </c>
      <c r="H28" s="186" t="s">
        <v>139</v>
      </c>
      <c r="I28" s="210"/>
      <c r="J28" s="187" t="s">
        <v>141</v>
      </c>
      <c r="K28" s="186" t="s">
        <v>139</v>
      </c>
      <c r="L28" s="210"/>
      <c r="M28" s="187" t="s">
        <v>142</v>
      </c>
      <c r="N28" s="186" t="s">
        <v>139</v>
      </c>
      <c r="O28" s="293"/>
      <c r="P28" s="294"/>
    </row>
    <row r="29" spans="1:17" s="34" customFormat="1" ht="17.25" customHeight="1" x14ac:dyDescent="0.25">
      <c r="A29" s="56"/>
      <c r="B29" s="249" t="s">
        <v>141</v>
      </c>
      <c r="C29" s="290"/>
      <c r="D29" s="422">
        <v>1300</v>
      </c>
      <c r="E29" s="423"/>
      <c r="F29" s="212"/>
      <c r="G29" s="185" t="s">
        <v>142</v>
      </c>
      <c r="H29" s="188">
        <v>1300</v>
      </c>
      <c r="I29" s="210"/>
      <c r="J29" s="189" t="s">
        <v>142</v>
      </c>
      <c r="K29" s="188">
        <v>650</v>
      </c>
      <c r="L29" s="210"/>
      <c r="M29" s="189" t="s">
        <v>143</v>
      </c>
      <c r="N29" s="188">
        <v>1300</v>
      </c>
      <c r="O29" s="293">
        <f>(A29*D29)+(F29*H29)+(I29*K29)+(L29*N29)</f>
        <v>0</v>
      </c>
      <c r="P29" s="294"/>
    </row>
    <row r="30" spans="1:17" s="34" customFormat="1" ht="17.25" customHeight="1" thickBot="1" x14ac:dyDescent="0.3">
      <c r="A30" s="190"/>
      <c r="B30" s="191"/>
      <c r="C30" s="192"/>
      <c r="D30" s="192"/>
      <c r="E30" s="209"/>
      <c r="F30" s="213"/>
      <c r="G30" s="207" t="s">
        <v>143</v>
      </c>
      <c r="H30" s="193">
        <v>2600</v>
      </c>
      <c r="I30" s="211"/>
      <c r="J30" s="194" t="s">
        <v>143</v>
      </c>
      <c r="K30" s="193">
        <v>1950</v>
      </c>
      <c r="L30" s="190"/>
      <c r="M30" s="191"/>
      <c r="N30" s="192"/>
      <c r="O30" s="337">
        <f>(F30*H30)+(I30*K30)</f>
        <v>0</v>
      </c>
      <c r="P30" s="338"/>
    </row>
    <row r="31" spans="1:17" ht="31.2" customHeight="1" x14ac:dyDescent="0.25">
      <c r="A31" s="141" t="s">
        <v>38</v>
      </c>
      <c r="B31" s="256" t="s">
        <v>145</v>
      </c>
      <c r="C31" s="257"/>
      <c r="D31" s="257"/>
      <c r="E31" s="257"/>
      <c r="F31" s="257"/>
      <c r="G31" s="257"/>
      <c r="H31" s="257"/>
      <c r="I31" s="257"/>
      <c r="J31" s="257"/>
      <c r="K31" s="257"/>
      <c r="L31" s="258"/>
      <c r="M31" s="195" t="s">
        <v>37</v>
      </c>
      <c r="N31" s="196"/>
      <c r="O31" s="259"/>
      <c r="P31" s="260"/>
    </row>
    <row r="32" spans="1:17" ht="17.25" customHeight="1" x14ac:dyDescent="0.25">
      <c r="A32" s="35"/>
      <c r="B32" s="286">
        <v>520090</v>
      </c>
      <c r="C32" s="304"/>
      <c r="D32" s="304"/>
      <c r="E32" s="305"/>
      <c r="F32" s="242" t="s">
        <v>146</v>
      </c>
      <c r="G32" s="302"/>
      <c r="H32" s="302"/>
      <c r="I32" s="302"/>
      <c r="J32" s="302"/>
      <c r="K32" s="302"/>
      <c r="L32" s="303"/>
      <c r="M32" s="306" t="s">
        <v>147</v>
      </c>
      <c r="N32" s="307"/>
      <c r="O32" s="247" t="s">
        <v>17</v>
      </c>
      <c r="P32" s="248"/>
    </row>
    <row r="33" spans="1:16" ht="18" customHeight="1" x14ac:dyDescent="0.25">
      <c r="A33" s="35"/>
      <c r="B33" s="286">
        <v>520086</v>
      </c>
      <c r="C33" s="304"/>
      <c r="D33" s="304"/>
      <c r="E33" s="305"/>
      <c r="F33" s="242" t="s">
        <v>148</v>
      </c>
      <c r="G33" s="302"/>
      <c r="H33" s="302"/>
      <c r="I33" s="302"/>
      <c r="J33" s="302"/>
      <c r="K33" s="302"/>
      <c r="L33" s="303"/>
      <c r="M33" s="306" t="s">
        <v>147</v>
      </c>
      <c r="N33" s="307"/>
      <c r="O33" s="247" t="s">
        <v>17</v>
      </c>
      <c r="P33" s="248"/>
    </row>
    <row r="34" spans="1:16" ht="19.5" customHeight="1" x14ac:dyDescent="0.25">
      <c r="A34" s="35"/>
      <c r="B34" s="286">
        <v>520103</v>
      </c>
      <c r="C34" s="304"/>
      <c r="D34" s="304"/>
      <c r="E34" s="305"/>
      <c r="F34" s="242" t="s">
        <v>149</v>
      </c>
      <c r="G34" s="302"/>
      <c r="H34" s="302"/>
      <c r="I34" s="302"/>
      <c r="J34" s="302"/>
      <c r="K34" s="302"/>
      <c r="L34" s="303"/>
      <c r="M34" s="306" t="s">
        <v>147</v>
      </c>
      <c r="N34" s="307"/>
      <c r="O34" s="247" t="s">
        <v>17</v>
      </c>
      <c r="P34" s="248"/>
    </row>
    <row r="35" spans="1:16" s="32" customFormat="1" ht="19.5" customHeight="1" thickBot="1" x14ac:dyDescent="0.35">
      <c r="A35" s="198"/>
      <c r="B35" s="286">
        <v>520104</v>
      </c>
      <c r="C35" s="304"/>
      <c r="D35" s="304"/>
      <c r="E35" s="305"/>
      <c r="F35" s="242" t="s">
        <v>150</v>
      </c>
      <c r="G35" s="302"/>
      <c r="H35" s="302"/>
      <c r="I35" s="302"/>
      <c r="J35" s="302"/>
      <c r="K35" s="302"/>
      <c r="L35" s="303"/>
      <c r="M35" s="306" t="s">
        <v>147</v>
      </c>
      <c r="N35" s="307"/>
      <c r="O35" s="247" t="s">
        <v>17</v>
      </c>
      <c r="P35" s="248"/>
    </row>
    <row r="36" spans="1:16" s="32" customFormat="1" ht="19.5" customHeight="1" x14ac:dyDescent="0.3">
      <c r="A36" s="199" t="s">
        <v>38</v>
      </c>
      <c r="B36" s="256" t="s">
        <v>39</v>
      </c>
      <c r="C36" s="257"/>
      <c r="D36" s="257"/>
      <c r="E36" s="257"/>
      <c r="F36" s="257"/>
      <c r="G36" s="257"/>
      <c r="H36" s="257"/>
      <c r="I36" s="257"/>
      <c r="J36" s="257"/>
      <c r="K36" s="257"/>
      <c r="L36" s="258"/>
      <c r="M36" s="284" t="s">
        <v>37</v>
      </c>
      <c r="N36" s="285"/>
      <c r="O36" s="259"/>
      <c r="P36" s="260"/>
    </row>
    <row r="37" spans="1:16" s="32" customFormat="1" ht="19.5" customHeight="1" x14ac:dyDescent="0.3">
      <c r="A37" s="44"/>
      <c r="B37" s="249">
        <v>28959</v>
      </c>
      <c r="C37" s="408"/>
      <c r="D37" s="408"/>
      <c r="E37" s="409"/>
      <c r="F37" s="242" t="s">
        <v>151</v>
      </c>
      <c r="G37" s="302"/>
      <c r="H37" s="302"/>
      <c r="I37" s="302"/>
      <c r="J37" s="302"/>
      <c r="K37" s="302"/>
      <c r="L37" s="303"/>
      <c r="M37" s="316">
        <v>895</v>
      </c>
      <c r="N37" s="317"/>
      <c r="O37" s="308">
        <f t="shared" ref="O37:O41" si="1">M37*A37</f>
        <v>0</v>
      </c>
      <c r="P37" s="309"/>
    </row>
    <row r="38" spans="1:16" ht="19.5" customHeight="1" x14ac:dyDescent="0.25">
      <c r="A38" s="44"/>
      <c r="B38" s="322">
        <v>632134</v>
      </c>
      <c r="C38" s="323"/>
      <c r="D38" s="323"/>
      <c r="E38" s="324"/>
      <c r="F38" s="398" t="s">
        <v>152</v>
      </c>
      <c r="G38" s="399"/>
      <c r="H38" s="399"/>
      <c r="I38" s="399"/>
      <c r="J38" s="399"/>
      <c r="K38" s="399"/>
      <c r="L38" s="400"/>
      <c r="M38" s="388">
        <v>985</v>
      </c>
      <c r="N38" s="389"/>
      <c r="O38" s="308">
        <f t="shared" si="1"/>
        <v>0</v>
      </c>
      <c r="P38" s="309"/>
    </row>
    <row r="39" spans="1:16" ht="19.5" customHeight="1" x14ac:dyDescent="0.25">
      <c r="A39" s="44"/>
      <c r="B39" s="249" t="s">
        <v>28</v>
      </c>
      <c r="C39" s="289"/>
      <c r="D39" s="289"/>
      <c r="E39" s="290"/>
      <c r="F39" s="249" t="s">
        <v>18</v>
      </c>
      <c r="G39" s="250"/>
      <c r="H39" s="250"/>
      <c r="I39" s="250"/>
      <c r="J39" s="250"/>
      <c r="K39" s="250"/>
      <c r="L39" s="251"/>
      <c r="M39" s="412">
        <v>705</v>
      </c>
      <c r="N39" s="413"/>
      <c r="O39" s="271">
        <f>SUM(M39*A39)</f>
        <v>0</v>
      </c>
      <c r="P39" s="272"/>
    </row>
    <row r="40" spans="1:16" ht="19.5" customHeight="1" x14ac:dyDescent="0.25">
      <c r="A40" s="197"/>
      <c r="B40" s="417"/>
      <c r="C40" s="418"/>
      <c r="D40" s="418"/>
      <c r="E40" s="419"/>
      <c r="F40" s="414"/>
      <c r="G40" s="415"/>
      <c r="H40" s="415"/>
      <c r="I40" s="415"/>
      <c r="J40" s="415"/>
      <c r="K40" s="415"/>
      <c r="L40" s="416"/>
      <c r="M40" s="410"/>
      <c r="N40" s="411"/>
      <c r="O40" s="308">
        <f t="shared" si="1"/>
        <v>0</v>
      </c>
      <c r="P40" s="309"/>
    </row>
    <row r="41" spans="1:16" ht="17.25" customHeight="1" thickBot="1" x14ac:dyDescent="0.3">
      <c r="A41" s="36"/>
      <c r="B41" s="310"/>
      <c r="C41" s="311"/>
      <c r="D41" s="311"/>
      <c r="E41" s="312"/>
      <c r="F41" s="310"/>
      <c r="G41" s="311"/>
      <c r="H41" s="311"/>
      <c r="I41" s="311"/>
      <c r="J41" s="311"/>
      <c r="K41" s="311"/>
      <c r="L41" s="312"/>
      <c r="M41" s="388"/>
      <c r="N41" s="393"/>
      <c r="O41" s="313">
        <f t="shared" si="1"/>
        <v>0</v>
      </c>
      <c r="P41" s="314"/>
    </row>
    <row r="42" spans="1:16" ht="4.5" customHeight="1" x14ac:dyDescent="0.25">
      <c r="A42" s="75"/>
      <c r="B42" s="58"/>
      <c r="C42" s="57"/>
      <c r="D42" s="57"/>
      <c r="E42" s="57"/>
      <c r="F42" s="59"/>
      <c r="G42" s="31"/>
      <c r="H42" s="31"/>
      <c r="I42" s="31"/>
      <c r="J42" s="31"/>
      <c r="K42" s="31"/>
      <c r="L42" s="37"/>
      <c r="M42" s="38"/>
      <c r="N42" s="39"/>
      <c r="O42" s="40"/>
      <c r="P42" s="41"/>
    </row>
    <row r="43" spans="1:16" ht="19.5" customHeight="1" thickBot="1" x14ac:dyDescent="0.3">
      <c r="A43" s="152"/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34" t="s">
        <v>11</v>
      </c>
      <c r="M43" s="134"/>
      <c r="N43" s="134"/>
      <c r="O43" s="330">
        <f>SUM(O9:P41)</f>
        <v>0</v>
      </c>
      <c r="P43" s="331"/>
    </row>
    <row r="44" spans="1:16" ht="19.5" customHeight="1" x14ac:dyDescent="0.25">
      <c r="A44" s="401" t="s">
        <v>47</v>
      </c>
      <c r="B44" s="402"/>
      <c r="C44" s="402"/>
      <c r="D44" s="402"/>
      <c r="E44" s="402"/>
      <c r="F44" s="402"/>
      <c r="G44" s="402"/>
      <c r="H44" s="402"/>
      <c r="I44" s="403"/>
      <c r="J44" s="153"/>
      <c r="K44" s="153"/>
      <c r="L44" s="135" t="s">
        <v>40</v>
      </c>
      <c r="M44" s="135"/>
      <c r="N44" s="135"/>
      <c r="O44" s="298">
        <f>Options!O28</f>
        <v>0</v>
      </c>
      <c r="P44" s="299"/>
    </row>
    <row r="45" spans="1:16" ht="19.5" customHeight="1" x14ac:dyDescent="0.25">
      <c r="A45" s="404"/>
      <c r="B45" s="405"/>
      <c r="C45" s="405"/>
      <c r="D45" s="405"/>
      <c r="E45" s="405"/>
      <c r="F45" s="405"/>
      <c r="G45" s="405"/>
      <c r="H45" s="405"/>
      <c r="I45" s="406"/>
      <c r="J45" s="153"/>
      <c r="K45" s="153"/>
      <c r="L45" s="135" t="s">
        <v>175</v>
      </c>
      <c r="M45" s="135"/>
      <c r="N45" s="135"/>
      <c r="O45" s="298">
        <f>O43+O44</f>
        <v>0</v>
      </c>
      <c r="P45" s="299"/>
    </row>
    <row r="46" spans="1:16" ht="19.5" customHeight="1" x14ac:dyDescent="0.25">
      <c r="A46" s="325" t="s">
        <v>48</v>
      </c>
      <c r="B46" s="326"/>
      <c r="C46" s="327"/>
      <c r="D46" s="328" t="s">
        <v>49</v>
      </c>
      <c r="E46" s="326"/>
      <c r="F46" s="327"/>
      <c r="G46" s="328" t="s">
        <v>50</v>
      </c>
      <c r="H46" s="326"/>
      <c r="I46" s="329"/>
      <c r="J46" s="153"/>
      <c r="K46" s="153"/>
      <c r="L46" s="135" t="s">
        <v>20</v>
      </c>
      <c r="M46" s="136"/>
      <c r="N46" s="137"/>
      <c r="O46" s="300">
        <f>SUM(O43+O44)*N46</f>
        <v>0</v>
      </c>
      <c r="P46" s="301"/>
    </row>
    <row r="47" spans="1:16" ht="19.5" customHeight="1" x14ac:dyDescent="0.25">
      <c r="A47" s="96" t="s">
        <v>14</v>
      </c>
      <c r="B47" s="80" t="s">
        <v>15</v>
      </c>
      <c r="C47" s="80" t="s">
        <v>16</v>
      </c>
      <c r="D47" s="81" t="s">
        <v>14</v>
      </c>
      <c r="E47" s="80" t="s">
        <v>52</v>
      </c>
      <c r="F47" s="80" t="s">
        <v>16</v>
      </c>
      <c r="G47" s="81" t="s">
        <v>14</v>
      </c>
      <c r="H47" s="80" t="s">
        <v>52</v>
      </c>
      <c r="I47" s="82" t="s">
        <v>16</v>
      </c>
      <c r="J47" s="153"/>
      <c r="K47" s="153"/>
      <c r="L47" s="135" t="s">
        <v>20</v>
      </c>
      <c r="M47" s="136"/>
      <c r="N47" s="137"/>
      <c r="O47" s="300">
        <f>SUM(O43+O44-O46)*N47</f>
        <v>0</v>
      </c>
      <c r="P47" s="301"/>
    </row>
    <row r="48" spans="1:16" ht="19.5" customHeight="1" x14ac:dyDescent="0.25">
      <c r="A48" s="96" t="s">
        <v>51</v>
      </c>
      <c r="B48" s="81" t="s">
        <v>51</v>
      </c>
      <c r="C48" s="81" t="s">
        <v>51</v>
      </c>
      <c r="D48" s="81" t="s">
        <v>53</v>
      </c>
      <c r="E48" s="95"/>
      <c r="F48" s="81" t="s">
        <v>53</v>
      </c>
      <c r="G48" s="81" t="s">
        <v>54</v>
      </c>
      <c r="H48" s="95"/>
      <c r="I48" s="84" t="s">
        <v>54</v>
      </c>
      <c r="J48" s="153"/>
      <c r="K48" s="153"/>
      <c r="L48" s="135" t="s">
        <v>94</v>
      </c>
      <c r="M48" s="136"/>
      <c r="N48" s="137"/>
      <c r="O48" s="300">
        <f>SUM(O43+O44-O46-O47)*N48</f>
        <v>0</v>
      </c>
      <c r="P48" s="301"/>
    </row>
    <row r="49" spans="1:29" ht="19.5" customHeight="1" thickBot="1" x14ac:dyDescent="0.3">
      <c r="A49" s="390" t="s">
        <v>55</v>
      </c>
      <c r="B49" s="391"/>
      <c r="C49" s="391"/>
      <c r="D49" s="391" t="s">
        <v>56</v>
      </c>
      <c r="E49" s="391"/>
      <c r="F49" s="391"/>
      <c r="G49" s="391" t="s">
        <v>57</v>
      </c>
      <c r="H49" s="391"/>
      <c r="I49" s="392"/>
      <c r="J49" s="153"/>
      <c r="K49" s="153"/>
      <c r="L49" s="315" t="s">
        <v>19</v>
      </c>
      <c r="M49" s="315"/>
      <c r="N49" s="315"/>
      <c r="O49" s="396"/>
      <c r="P49" s="397"/>
    </row>
    <row r="50" spans="1:29" ht="18.75" customHeight="1" x14ac:dyDescent="0.25">
      <c r="A50" s="152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332"/>
      <c r="M50" s="332"/>
      <c r="N50" s="332"/>
      <c r="O50" s="333"/>
      <c r="P50" s="334"/>
      <c r="T50" s="297"/>
      <c r="U50" s="297"/>
      <c r="V50" s="297"/>
      <c r="W50" s="297"/>
      <c r="X50" s="297"/>
      <c r="Y50" s="297"/>
      <c r="Z50" s="297"/>
      <c r="AA50" s="297"/>
      <c r="AB50" s="297"/>
      <c r="AC50" s="297"/>
    </row>
    <row r="51" spans="1:29" ht="22.95" customHeight="1" x14ac:dyDescent="0.25">
      <c r="A51" s="335" t="s">
        <v>106</v>
      </c>
      <c r="B51" s="336"/>
      <c r="C51" s="336"/>
      <c r="D51" s="336"/>
      <c r="E51" s="336"/>
      <c r="F51" s="336"/>
      <c r="G51" s="336"/>
      <c r="H51" s="336"/>
      <c r="I51" s="336"/>
      <c r="J51" s="336"/>
      <c r="K51" s="173"/>
      <c r="L51" s="173"/>
      <c r="M51" s="168"/>
      <c r="N51" s="168"/>
      <c r="O51" s="169"/>
      <c r="P51" s="170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</row>
    <row r="52" spans="1:29" ht="12.6" customHeight="1" x14ac:dyDescent="0.25">
      <c r="A52" s="176">
        <v>1</v>
      </c>
      <c r="B52" s="171">
        <v>2</v>
      </c>
      <c r="C52" s="171">
        <v>3</v>
      </c>
      <c r="D52" s="171">
        <v>4</v>
      </c>
      <c r="E52" s="171">
        <v>5</v>
      </c>
      <c r="F52" s="171">
        <v>6</v>
      </c>
      <c r="G52" s="171">
        <v>7</v>
      </c>
      <c r="H52" s="171">
        <v>8</v>
      </c>
      <c r="I52" s="171">
        <v>9</v>
      </c>
      <c r="J52" s="171">
        <v>10</v>
      </c>
      <c r="K52" s="174"/>
      <c r="L52" s="173"/>
      <c r="M52" s="77"/>
      <c r="N52" s="77"/>
      <c r="O52" s="166"/>
      <c r="P52" s="167"/>
    </row>
    <row r="53" spans="1:29" ht="16.95" customHeight="1" x14ac:dyDescent="0.25">
      <c r="A53" s="95"/>
      <c r="B53" s="172"/>
      <c r="C53" s="172"/>
      <c r="D53" s="172"/>
      <c r="E53" s="172"/>
      <c r="F53" s="172"/>
      <c r="G53" s="172"/>
      <c r="H53" s="172"/>
      <c r="I53" s="172"/>
      <c r="J53" s="172"/>
      <c r="K53" s="175"/>
      <c r="L53" s="173"/>
      <c r="M53" s="77"/>
      <c r="N53" s="77"/>
      <c r="O53" s="166"/>
      <c r="P53" s="167"/>
    </row>
    <row r="54" spans="1:29" ht="4.2" customHeight="1" x14ac:dyDescent="0.25">
      <c r="A54" s="76"/>
      <c r="G54" s="42"/>
      <c r="H54" s="43"/>
      <c r="I54" s="214"/>
      <c r="J54" s="214"/>
      <c r="L54" s="215"/>
      <c r="M54" s="77"/>
      <c r="N54" s="77"/>
      <c r="O54" s="166"/>
      <c r="P54" s="167"/>
    </row>
    <row r="55" spans="1:29" ht="19.5" customHeight="1" thickBot="1" x14ac:dyDescent="0.3">
      <c r="J55" s="78"/>
      <c r="K55" s="79"/>
      <c r="L55" s="216" t="s">
        <v>159</v>
      </c>
      <c r="M55" s="138"/>
      <c r="N55" s="162"/>
      <c r="O55" s="320"/>
      <c r="P55" s="321"/>
    </row>
    <row r="56" spans="1:29" ht="19.5" customHeight="1" thickBot="1" x14ac:dyDescent="0.3">
      <c r="J56" s="78"/>
      <c r="K56" s="79"/>
      <c r="L56" s="139" t="s">
        <v>12</v>
      </c>
      <c r="M56" s="140"/>
      <c r="N56" s="140"/>
      <c r="O56" s="394">
        <f>SUM(O43+O44-O46-O47-O48-O49+O55)</f>
        <v>0</v>
      </c>
      <c r="P56" s="395"/>
    </row>
    <row r="57" spans="1:29" ht="9" customHeight="1" x14ac:dyDescent="0.25">
      <c r="A57" s="76"/>
      <c r="B57" s="85"/>
      <c r="C57" s="85"/>
      <c r="D57" s="85"/>
      <c r="E57" s="85"/>
      <c r="F57" s="85"/>
      <c r="G57" s="85"/>
      <c r="H57" s="85"/>
      <c r="I57" s="85"/>
      <c r="J57" s="85"/>
      <c r="K57" s="83"/>
      <c r="P57" s="86"/>
      <c r="Q57" s="47"/>
      <c r="R57" s="47"/>
      <c r="S57" s="47"/>
      <c r="T57" s="47"/>
      <c r="U57" s="47"/>
    </row>
    <row r="58" spans="1:29" ht="32.700000000000003" customHeight="1" x14ac:dyDescent="0.25">
      <c r="A58" s="385" t="s">
        <v>42</v>
      </c>
      <c r="B58" s="386"/>
      <c r="C58" s="386"/>
      <c r="D58" s="386"/>
      <c r="E58" s="386"/>
      <c r="F58" s="386"/>
      <c r="G58" s="386"/>
      <c r="H58" s="386"/>
      <c r="I58" s="386"/>
      <c r="J58" s="386"/>
      <c r="K58" s="386"/>
      <c r="L58" s="386"/>
      <c r="M58" s="386"/>
      <c r="N58" s="386"/>
      <c r="O58" s="386"/>
      <c r="P58" s="387"/>
      <c r="Q58" s="48"/>
      <c r="R58" s="48"/>
      <c r="S58" s="48"/>
      <c r="T58" s="48"/>
      <c r="U58" s="48"/>
    </row>
    <row r="59" spans="1:29" ht="27.75" customHeight="1" x14ac:dyDescent="0.25">
      <c r="A59" s="382" t="s">
        <v>169</v>
      </c>
      <c r="B59" s="383"/>
      <c r="C59" s="383"/>
      <c r="D59" s="383"/>
      <c r="E59" s="383"/>
      <c r="F59" s="383"/>
      <c r="G59" s="383"/>
      <c r="H59" s="383"/>
      <c r="I59" s="383"/>
      <c r="J59" s="383"/>
      <c r="K59" s="383"/>
      <c r="L59" s="383"/>
      <c r="M59" s="383"/>
      <c r="N59" s="383"/>
      <c r="O59" s="383"/>
      <c r="P59" s="384"/>
    </row>
    <row r="60" spans="1:29" ht="13.8" thickBot="1" x14ac:dyDescent="0.3">
      <c r="A60" s="379" t="s">
        <v>168</v>
      </c>
      <c r="B60" s="380"/>
      <c r="C60" s="380"/>
      <c r="D60" s="380"/>
      <c r="E60" s="380"/>
      <c r="F60" s="380"/>
      <c r="G60" s="380"/>
      <c r="H60" s="380"/>
      <c r="I60" s="380"/>
      <c r="J60" s="380"/>
      <c r="K60" s="380"/>
      <c r="L60" s="380"/>
      <c r="M60" s="380"/>
      <c r="N60" s="380"/>
      <c r="O60" s="380"/>
      <c r="P60" s="381"/>
    </row>
  </sheetData>
  <sheetProtection algorithmName="SHA-512" hashValue="kJWqeWh4MCn7w6Pz5/Fy3ZFastaMLMt8tRToEenA/tNbrJ4zQOF1yKZnV9WSCk0fUDeJIGoQIhKQFxQFTFAomQ==" saltValue="vDjDqN0v2anJhDTiRxepXw==" spinCount="100000" sheet="1" formatCells="0"/>
  <mergeCells count="156">
    <mergeCell ref="M39:N39"/>
    <mergeCell ref="F39:L39"/>
    <mergeCell ref="F40:L40"/>
    <mergeCell ref="B39:E39"/>
    <mergeCell ref="B40:E40"/>
    <mergeCell ref="D28:E28"/>
    <mergeCell ref="D29:E29"/>
    <mergeCell ref="B28:C28"/>
    <mergeCell ref="B29:C29"/>
    <mergeCell ref="H10:J10"/>
    <mergeCell ref="K10:L10"/>
    <mergeCell ref="A60:P60"/>
    <mergeCell ref="A59:P59"/>
    <mergeCell ref="A58:P58"/>
    <mergeCell ref="M38:N38"/>
    <mergeCell ref="A49:C49"/>
    <mergeCell ref="D49:F49"/>
    <mergeCell ref="G49:I49"/>
    <mergeCell ref="O48:P48"/>
    <mergeCell ref="M41:N41"/>
    <mergeCell ref="O56:P56"/>
    <mergeCell ref="O49:P49"/>
    <mergeCell ref="F38:L38"/>
    <mergeCell ref="A44:I45"/>
    <mergeCell ref="O45:P45"/>
    <mergeCell ref="G27:H27"/>
    <mergeCell ref="O28:P28"/>
    <mergeCell ref="O29:P29"/>
    <mergeCell ref="B37:E37"/>
    <mergeCell ref="F37:L37"/>
    <mergeCell ref="O39:P39"/>
    <mergeCell ref="O40:P40"/>
    <mergeCell ref="M40:N40"/>
    <mergeCell ref="O12:P12"/>
    <mergeCell ref="B13:E13"/>
    <mergeCell ref="B17:E17"/>
    <mergeCell ref="M13:N13"/>
    <mergeCell ref="O13:P13"/>
    <mergeCell ref="M14:N14"/>
    <mergeCell ref="O14:P14"/>
    <mergeCell ref="B15:E15"/>
    <mergeCell ref="F15:L15"/>
    <mergeCell ref="M15:N15"/>
    <mergeCell ref="O15:P15"/>
    <mergeCell ref="M16:N16"/>
    <mergeCell ref="O16:P16"/>
    <mergeCell ref="F13:L13"/>
    <mergeCell ref="F14:L14"/>
    <mergeCell ref="B14:E14"/>
    <mergeCell ref="A1:P1"/>
    <mergeCell ref="A2:B2"/>
    <mergeCell ref="A8:N8"/>
    <mergeCell ref="O8:P8"/>
    <mergeCell ref="A3:B3"/>
    <mergeCell ref="B7:D7"/>
    <mergeCell ref="J7:L7"/>
    <mergeCell ref="B5:H5"/>
    <mergeCell ref="J5:P5"/>
    <mergeCell ref="J6:P6"/>
    <mergeCell ref="B6:H6"/>
    <mergeCell ref="G3:I3"/>
    <mergeCell ref="F2:G2"/>
    <mergeCell ref="O2:P2"/>
    <mergeCell ref="O3:P3"/>
    <mergeCell ref="C3:D3"/>
    <mergeCell ref="K3:M3"/>
    <mergeCell ref="L2:M2"/>
    <mergeCell ref="A10:F10"/>
    <mergeCell ref="O55:P55"/>
    <mergeCell ref="B38:E38"/>
    <mergeCell ref="A46:C46"/>
    <mergeCell ref="D46:F46"/>
    <mergeCell ref="G46:I46"/>
    <mergeCell ref="O43:P43"/>
    <mergeCell ref="O47:P47"/>
    <mergeCell ref="L50:N50"/>
    <mergeCell ref="O50:P50"/>
    <mergeCell ref="A51:J51"/>
    <mergeCell ref="O30:P30"/>
    <mergeCell ref="B32:E32"/>
    <mergeCell ref="F32:L32"/>
    <mergeCell ref="M32:N32"/>
    <mergeCell ref="O32:P32"/>
    <mergeCell ref="B33:E33"/>
    <mergeCell ref="B16:E16"/>
    <mergeCell ref="A11:D11"/>
    <mergeCell ref="B12:L12"/>
    <mergeCell ref="O9:P11"/>
    <mergeCell ref="E11:J11"/>
    <mergeCell ref="M11:N11"/>
    <mergeCell ref="M12:N12"/>
    <mergeCell ref="T50:AC50"/>
    <mergeCell ref="O44:P44"/>
    <mergeCell ref="O46:P46"/>
    <mergeCell ref="O31:P31"/>
    <mergeCell ref="F35:L35"/>
    <mergeCell ref="B31:L31"/>
    <mergeCell ref="B34:E34"/>
    <mergeCell ref="F34:L34"/>
    <mergeCell ref="M34:N34"/>
    <mergeCell ref="O34:P34"/>
    <mergeCell ref="O35:P35"/>
    <mergeCell ref="B35:E35"/>
    <mergeCell ref="M35:N35"/>
    <mergeCell ref="O38:P38"/>
    <mergeCell ref="B41:E41"/>
    <mergeCell ref="F41:L41"/>
    <mergeCell ref="M36:N36"/>
    <mergeCell ref="O41:P41"/>
    <mergeCell ref="F33:L33"/>
    <mergeCell ref="M33:N33"/>
    <mergeCell ref="O33:P33"/>
    <mergeCell ref="L49:N49"/>
    <mergeCell ref="O37:P37"/>
    <mergeCell ref="M37:N37"/>
    <mergeCell ref="F16:L16"/>
    <mergeCell ref="A20:F20"/>
    <mergeCell ref="G20:P20"/>
    <mergeCell ref="M21:N21"/>
    <mergeCell ref="O21:P21"/>
    <mergeCell ref="B19:E19"/>
    <mergeCell ref="B18:E18"/>
    <mergeCell ref="M17:N17"/>
    <mergeCell ref="O17:P17"/>
    <mergeCell ref="M18:N18"/>
    <mergeCell ref="O18:P18"/>
    <mergeCell ref="M19:N19"/>
    <mergeCell ref="O19:P19"/>
    <mergeCell ref="F17:L17"/>
    <mergeCell ref="F18:L18"/>
    <mergeCell ref="F19:L19"/>
    <mergeCell ref="B21:L21"/>
    <mergeCell ref="B23:E23"/>
    <mergeCell ref="F23:L23"/>
    <mergeCell ref="M23:N23"/>
    <mergeCell ref="O23:P23"/>
    <mergeCell ref="B22:E22"/>
    <mergeCell ref="F22:L22"/>
    <mergeCell ref="M22:N22"/>
    <mergeCell ref="O22:P22"/>
    <mergeCell ref="B36:L36"/>
    <mergeCell ref="O36:P36"/>
    <mergeCell ref="B25:E25"/>
    <mergeCell ref="F25:L25"/>
    <mergeCell ref="M25:N25"/>
    <mergeCell ref="A26:L26"/>
    <mergeCell ref="M26:N26"/>
    <mergeCell ref="O26:P26"/>
    <mergeCell ref="O25:P25"/>
    <mergeCell ref="B24:E24"/>
    <mergeCell ref="F24:L24"/>
    <mergeCell ref="M24:N24"/>
    <mergeCell ref="O24:P24"/>
    <mergeCell ref="M27:N27"/>
    <mergeCell ref="J27:K27"/>
    <mergeCell ref="B27:E27"/>
  </mergeCells>
  <printOptions horizontalCentered="1"/>
  <pageMargins left="0.45" right="0.65" top="0.5" bottom="0.5" header="0.3" footer="0.3"/>
  <pageSetup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4"/>
  <sheetViews>
    <sheetView showGridLines="0" showZeros="0" zoomScaleNormal="100" workbookViewId="0">
      <selection activeCell="F26" sqref="F26:L26"/>
    </sheetView>
  </sheetViews>
  <sheetFormatPr defaultColWidth="9.33203125" defaultRowHeight="13.8" x14ac:dyDescent="0.25"/>
  <cols>
    <col min="1" max="5" width="6.5546875" style="49" customWidth="1"/>
    <col min="6" max="6" width="10.33203125" style="49" customWidth="1"/>
    <col min="7" max="7" width="10.88671875" style="49" customWidth="1"/>
    <col min="8" max="8" width="14.33203125" style="49" customWidth="1"/>
    <col min="9" max="9" width="6.5546875" style="49" customWidth="1"/>
    <col min="10" max="10" width="10.33203125" style="49" customWidth="1"/>
    <col min="11" max="11" width="11.33203125" style="49" customWidth="1"/>
    <col min="12" max="12" width="17.33203125" style="49" customWidth="1"/>
    <col min="13" max="16" width="6.5546875" style="49" customWidth="1"/>
    <col min="17" max="17" width="2" style="49" customWidth="1"/>
    <col min="18" max="18" width="9.33203125" style="49"/>
    <col min="19" max="19" width="32" style="49" customWidth="1"/>
    <col min="20" max="16384" width="9.33203125" style="49"/>
  </cols>
  <sheetData>
    <row r="1" spans="1:17" ht="28.5" customHeight="1" x14ac:dyDescent="0.25">
      <c r="A1" s="218" t="s">
        <v>91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20"/>
    </row>
    <row r="2" spans="1:17" s="30" customFormat="1" ht="28.5" customHeight="1" thickBot="1" x14ac:dyDescent="0.3">
      <c r="A2" s="444" t="s">
        <v>29</v>
      </c>
      <c r="B2" s="445"/>
      <c r="C2" s="446">
        <f>Configuration!C2</f>
        <v>0</v>
      </c>
      <c r="D2" s="446"/>
      <c r="E2" s="447" t="s">
        <v>4</v>
      </c>
      <c r="F2" s="445"/>
      <c r="G2" s="446">
        <f>Configuration!G3</f>
        <v>0</v>
      </c>
      <c r="H2" s="446"/>
      <c r="I2" s="446"/>
      <c r="J2" s="448"/>
      <c r="K2" s="87" t="s">
        <v>1</v>
      </c>
      <c r="L2" s="449">
        <f>Configuration!B5</f>
        <v>0</v>
      </c>
      <c r="M2" s="449"/>
      <c r="N2" s="449"/>
      <c r="O2" s="449"/>
      <c r="P2" s="450"/>
      <c r="Q2" s="31"/>
    </row>
    <row r="3" spans="1:17" s="51" customFormat="1" ht="19.5" customHeight="1" x14ac:dyDescent="0.25">
      <c r="A3" s="74" t="s">
        <v>43</v>
      </c>
      <c r="B3" s="452" t="s">
        <v>44</v>
      </c>
      <c r="C3" s="453"/>
      <c r="D3" s="453"/>
      <c r="E3" s="453"/>
      <c r="F3" s="453"/>
      <c r="G3" s="453"/>
      <c r="H3" s="453"/>
      <c r="I3" s="453"/>
      <c r="J3" s="453"/>
      <c r="K3" s="453"/>
      <c r="L3" s="454"/>
      <c r="M3" s="284" t="s">
        <v>37</v>
      </c>
      <c r="N3" s="342"/>
      <c r="O3" s="88"/>
      <c r="P3" s="50"/>
    </row>
    <row r="4" spans="1:17" s="53" customFormat="1" ht="19.5" customHeight="1" x14ac:dyDescent="0.25">
      <c r="A4" s="52"/>
      <c r="B4" s="242" t="s">
        <v>160</v>
      </c>
      <c r="C4" s="302"/>
      <c r="D4" s="302"/>
      <c r="E4" s="303"/>
      <c r="F4" s="249" t="s">
        <v>163</v>
      </c>
      <c r="G4" s="408"/>
      <c r="H4" s="408"/>
      <c r="I4" s="408"/>
      <c r="J4" s="408"/>
      <c r="K4" s="408"/>
      <c r="L4" s="409"/>
      <c r="M4" s="412">
        <v>22495</v>
      </c>
      <c r="N4" s="451"/>
      <c r="O4" s="271">
        <f>M4*A4</f>
        <v>0</v>
      </c>
      <c r="P4" s="272"/>
    </row>
    <row r="5" spans="1:17" s="53" customFormat="1" ht="19.5" customHeight="1" x14ac:dyDescent="0.25">
      <c r="A5" s="52"/>
      <c r="B5" s="242" t="s">
        <v>160</v>
      </c>
      <c r="C5" s="302"/>
      <c r="D5" s="302"/>
      <c r="E5" s="303"/>
      <c r="F5" s="249" t="s">
        <v>161</v>
      </c>
      <c r="G5" s="408"/>
      <c r="H5" s="408"/>
      <c r="I5" s="408"/>
      <c r="J5" s="408"/>
      <c r="K5" s="408"/>
      <c r="L5" s="409"/>
      <c r="M5" s="412">
        <v>3195</v>
      </c>
      <c r="N5" s="451"/>
      <c r="O5" s="271">
        <f>M5*A5</f>
        <v>0</v>
      </c>
      <c r="P5" s="272"/>
    </row>
    <row r="6" spans="1:17" s="53" customFormat="1" ht="19.5" customHeight="1" x14ac:dyDescent="0.25">
      <c r="A6" s="52"/>
      <c r="B6" s="242">
        <v>28859</v>
      </c>
      <c r="C6" s="302"/>
      <c r="D6" s="302"/>
      <c r="E6" s="303"/>
      <c r="F6" s="249" t="s">
        <v>157</v>
      </c>
      <c r="G6" s="408"/>
      <c r="H6" s="408"/>
      <c r="I6" s="408"/>
      <c r="J6" s="408"/>
      <c r="K6" s="408"/>
      <c r="L6" s="409"/>
      <c r="M6" s="412">
        <v>10250</v>
      </c>
      <c r="N6" s="451"/>
      <c r="O6" s="271">
        <f>M6*A6</f>
        <v>0</v>
      </c>
      <c r="P6" s="272"/>
    </row>
    <row r="7" spans="1:17" s="53" customFormat="1" ht="19.5" customHeight="1" x14ac:dyDescent="0.25">
      <c r="A7" s="52"/>
      <c r="B7" s="242">
        <v>28860</v>
      </c>
      <c r="C7" s="302"/>
      <c r="D7" s="302"/>
      <c r="E7" s="303"/>
      <c r="F7" s="249" t="s">
        <v>158</v>
      </c>
      <c r="G7" s="408"/>
      <c r="H7" s="408"/>
      <c r="I7" s="408"/>
      <c r="J7" s="408"/>
      <c r="K7" s="408"/>
      <c r="L7" s="409"/>
      <c r="M7" s="412">
        <v>11900</v>
      </c>
      <c r="N7" s="451"/>
      <c r="O7" s="271">
        <f>M7*A7</f>
        <v>0</v>
      </c>
      <c r="P7" s="272"/>
    </row>
    <row r="8" spans="1:17" s="53" customFormat="1" ht="19.5" customHeight="1" thickBot="1" x14ac:dyDescent="0.3">
      <c r="A8" s="204"/>
      <c r="B8" s="466" t="s">
        <v>99</v>
      </c>
      <c r="C8" s="467"/>
      <c r="D8" s="467"/>
      <c r="E8" s="468"/>
      <c r="F8" s="463" t="s">
        <v>162</v>
      </c>
      <c r="G8" s="464"/>
      <c r="H8" s="464"/>
      <c r="I8" s="464"/>
      <c r="J8" s="464"/>
      <c r="K8" s="464"/>
      <c r="L8" s="465"/>
      <c r="M8" s="457">
        <v>1595</v>
      </c>
      <c r="N8" s="458"/>
      <c r="O8" s="461">
        <f>M8*A8</f>
        <v>0</v>
      </c>
      <c r="P8" s="462"/>
    </row>
    <row r="9" spans="1:17" s="53" customFormat="1" ht="19.5" customHeight="1" x14ac:dyDescent="0.25">
      <c r="A9" s="199" t="s">
        <v>43</v>
      </c>
      <c r="B9" s="256" t="s">
        <v>132</v>
      </c>
      <c r="C9" s="469"/>
      <c r="D9" s="469"/>
      <c r="E9" s="469"/>
      <c r="F9" s="469"/>
      <c r="G9" s="469"/>
      <c r="H9" s="469"/>
      <c r="I9" s="469"/>
      <c r="J9" s="469"/>
      <c r="K9" s="469"/>
      <c r="L9" s="470"/>
      <c r="M9" s="284" t="s">
        <v>37</v>
      </c>
      <c r="N9" s="342"/>
      <c r="O9" s="205"/>
      <c r="P9" s="180"/>
    </row>
    <row r="10" spans="1:17" s="53" customFormat="1" ht="19.5" customHeight="1" x14ac:dyDescent="0.25">
      <c r="A10" s="52"/>
      <c r="B10" s="242" t="s">
        <v>121</v>
      </c>
      <c r="C10" s="471"/>
      <c r="D10" s="471"/>
      <c r="E10" s="472"/>
      <c r="F10" s="249" t="s">
        <v>122</v>
      </c>
      <c r="G10" s="455"/>
      <c r="H10" s="455"/>
      <c r="I10" s="455"/>
      <c r="J10" s="455"/>
      <c r="K10" s="455"/>
      <c r="L10" s="456"/>
      <c r="M10" s="412" t="s">
        <v>17</v>
      </c>
      <c r="N10" s="451"/>
      <c r="O10" s="271"/>
      <c r="P10" s="272"/>
    </row>
    <row r="11" spans="1:17" s="53" customFormat="1" ht="19.5" customHeight="1" x14ac:dyDescent="0.25">
      <c r="A11" s="201"/>
      <c r="B11" s="242" t="s">
        <v>123</v>
      </c>
      <c r="C11" s="243"/>
      <c r="D11" s="243"/>
      <c r="E11" s="244"/>
      <c r="F11" s="249" t="s">
        <v>124</v>
      </c>
      <c r="G11" s="455"/>
      <c r="H11" s="455"/>
      <c r="I11" s="455"/>
      <c r="J11" s="455"/>
      <c r="K11" s="455"/>
      <c r="L11" s="456"/>
      <c r="M11" s="412" t="s">
        <v>17</v>
      </c>
      <c r="N11" s="451"/>
      <c r="O11" s="271"/>
      <c r="P11" s="272"/>
    </row>
    <row r="12" spans="1:17" s="53" customFormat="1" ht="27.6" customHeight="1" thickBot="1" x14ac:dyDescent="0.3">
      <c r="A12" s="200"/>
      <c r="B12" s="482" t="s">
        <v>154</v>
      </c>
      <c r="C12" s="483"/>
      <c r="D12" s="483"/>
      <c r="E12" s="484"/>
      <c r="F12" s="485" t="s">
        <v>155</v>
      </c>
      <c r="G12" s="486"/>
      <c r="H12" s="486"/>
      <c r="I12" s="486"/>
      <c r="J12" s="486"/>
      <c r="K12" s="486"/>
      <c r="L12" s="487"/>
      <c r="M12" s="488">
        <v>1195</v>
      </c>
      <c r="N12" s="489"/>
      <c r="O12" s="481">
        <f>M12*A12</f>
        <v>0</v>
      </c>
      <c r="P12" s="462"/>
    </row>
    <row r="13" spans="1:17" s="53" customFormat="1" ht="19.5" customHeight="1" x14ac:dyDescent="0.25">
      <c r="A13" s="74" t="s">
        <v>43</v>
      </c>
      <c r="B13" s="452" t="s">
        <v>125</v>
      </c>
      <c r="C13" s="453"/>
      <c r="D13" s="453"/>
      <c r="E13" s="453"/>
      <c r="F13" s="453"/>
      <c r="G13" s="453"/>
      <c r="H13" s="453"/>
      <c r="I13" s="453"/>
      <c r="J13" s="453"/>
      <c r="K13" s="453"/>
      <c r="L13" s="454"/>
      <c r="M13" s="459" t="s">
        <v>37</v>
      </c>
      <c r="N13" s="460"/>
      <c r="O13" s="88"/>
      <c r="P13" s="181"/>
    </row>
    <row r="14" spans="1:17" s="53" customFormat="1" ht="19.5" customHeight="1" x14ac:dyDescent="0.25">
      <c r="A14" s="52"/>
      <c r="B14" s="242" t="s">
        <v>126</v>
      </c>
      <c r="C14" s="471"/>
      <c r="D14" s="471"/>
      <c r="E14" s="472"/>
      <c r="F14" s="249" t="s">
        <v>127</v>
      </c>
      <c r="G14" s="455"/>
      <c r="H14" s="455"/>
      <c r="I14" s="455"/>
      <c r="J14" s="455"/>
      <c r="K14" s="455"/>
      <c r="L14" s="456"/>
      <c r="M14" s="412" t="s">
        <v>17</v>
      </c>
      <c r="N14" s="451"/>
      <c r="O14" s="271"/>
      <c r="P14" s="272"/>
    </row>
    <row r="15" spans="1:17" s="53" customFormat="1" ht="19.5" customHeight="1" x14ac:dyDescent="0.25">
      <c r="A15" s="55"/>
      <c r="B15" s="249">
        <v>27360</v>
      </c>
      <c r="C15" s="289"/>
      <c r="D15" s="289"/>
      <c r="E15" s="290"/>
      <c r="F15" s="242" t="s">
        <v>128</v>
      </c>
      <c r="G15" s="243"/>
      <c r="H15" s="243"/>
      <c r="I15" s="243"/>
      <c r="J15" s="243"/>
      <c r="K15" s="243"/>
      <c r="L15" s="244"/>
      <c r="M15" s="306">
        <v>400</v>
      </c>
      <c r="N15" s="307"/>
      <c r="O15" s="271">
        <f t="shared" ref="O15:O16" si="0">M15*A15</f>
        <v>0</v>
      </c>
      <c r="P15" s="272"/>
    </row>
    <row r="16" spans="1:17" s="53" customFormat="1" ht="19.5" customHeight="1" x14ac:dyDescent="0.25">
      <c r="A16" s="56"/>
      <c r="B16" s="249">
        <v>27361</v>
      </c>
      <c r="C16" s="455"/>
      <c r="D16" s="455"/>
      <c r="E16" s="456"/>
      <c r="F16" s="242" t="s">
        <v>129</v>
      </c>
      <c r="G16" s="471"/>
      <c r="H16" s="471"/>
      <c r="I16" s="471"/>
      <c r="J16" s="471"/>
      <c r="K16" s="471"/>
      <c r="L16" s="472"/>
      <c r="M16" s="306">
        <v>800</v>
      </c>
      <c r="N16" s="307"/>
      <c r="O16" s="271">
        <f t="shared" si="0"/>
        <v>0</v>
      </c>
      <c r="P16" s="272"/>
    </row>
    <row r="17" spans="1:19" s="53" customFormat="1" ht="19.5" customHeight="1" x14ac:dyDescent="0.25">
      <c r="A17" s="55"/>
      <c r="B17" s="286">
        <v>27362</v>
      </c>
      <c r="C17" s="287"/>
      <c r="D17" s="287"/>
      <c r="E17" s="288"/>
      <c r="F17" s="242" t="s">
        <v>130</v>
      </c>
      <c r="G17" s="243"/>
      <c r="H17" s="243"/>
      <c r="I17" s="243"/>
      <c r="J17" s="243"/>
      <c r="K17" s="243"/>
      <c r="L17" s="244"/>
      <c r="M17" s="306">
        <v>475</v>
      </c>
      <c r="N17" s="307"/>
      <c r="O17" s="271">
        <f>M17*A17</f>
        <v>0</v>
      </c>
      <c r="P17" s="272"/>
    </row>
    <row r="18" spans="1:19" s="53" customFormat="1" ht="19.5" customHeight="1" thickBot="1" x14ac:dyDescent="0.3">
      <c r="A18" s="154"/>
      <c r="B18" s="473">
        <v>27363</v>
      </c>
      <c r="C18" s="474"/>
      <c r="D18" s="474"/>
      <c r="E18" s="475"/>
      <c r="F18" s="476" t="s">
        <v>131</v>
      </c>
      <c r="G18" s="477"/>
      <c r="H18" s="477"/>
      <c r="I18" s="477"/>
      <c r="J18" s="477"/>
      <c r="K18" s="477"/>
      <c r="L18" s="478"/>
      <c r="M18" s="479">
        <v>950</v>
      </c>
      <c r="N18" s="480"/>
      <c r="O18" s="481">
        <f>M18*A18</f>
        <v>0</v>
      </c>
      <c r="P18" s="462"/>
    </row>
    <row r="19" spans="1:19" s="51" customFormat="1" ht="19.5" customHeight="1" x14ac:dyDescent="0.25">
      <c r="A19" s="141" t="s">
        <v>43</v>
      </c>
      <c r="B19" s="256" t="s">
        <v>45</v>
      </c>
      <c r="C19" s="257"/>
      <c r="D19" s="257"/>
      <c r="E19" s="257"/>
      <c r="F19" s="257"/>
      <c r="G19" s="257"/>
      <c r="H19" s="257"/>
      <c r="I19" s="257"/>
      <c r="J19" s="257"/>
      <c r="K19" s="257"/>
      <c r="L19" s="258"/>
      <c r="M19" s="284" t="s">
        <v>37</v>
      </c>
      <c r="N19" s="342"/>
      <c r="O19" s="54"/>
      <c r="P19" s="180"/>
    </row>
    <row r="20" spans="1:19" s="51" customFormat="1" ht="19.5" customHeight="1" x14ac:dyDescent="0.25">
      <c r="A20" s="52"/>
      <c r="B20" s="286" t="s">
        <v>101</v>
      </c>
      <c r="C20" s="287"/>
      <c r="D20" s="287"/>
      <c r="E20" s="288"/>
      <c r="F20" s="242" t="s">
        <v>114</v>
      </c>
      <c r="G20" s="243"/>
      <c r="H20" s="243"/>
      <c r="I20" s="243"/>
      <c r="J20" s="243"/>
      <c r="K20" s="243"/>
      <c r="L20" s="244"/>
      <c r="M20" s="306">
        <v>5490</v>
      </c>
      <c r="N20" s="307"/>
      <c r="O20" s="271">
        <f>M20*A20</f>
        <v>0</v>
      </c>
      <c r="P20" s="272"/>
    </row>
    <row r="21" spans="1:19" s="51" customFormat="1" ht="19.5" customHeight="1" x14ac:dyDescent="0.25">
      <c r="A21" s="52"/>
      <c r="B21" s="286" t="s">
        <v>100</v>
      </c>
      <c r="C21" s="287"/>
      <c r="D21" s="287"/>
      <c r="E21" s="288"/>
      <c r="F21" s="242" t="s">
        <v>115</v>
      </c>
      <c r="G21" s="243"/>
      <c r="H21" s="243"/>
      <c r="I21" s="243"/>
      <c r="J21" s="243"/>
      <c r="K21" s="243"/>
      <c r="L21" s="244"/>
      <c r="M21" s="306">
        <v>5995</v>
      </c>
      <c r="N21" s="307"/>
      <c r="O21" s="271">
        <f>M21*A21</f>
        <v>0</v>
      </c>
      <c r="P21" s="272"/>
    </row>
    <row r="22" spans="1:19" s="51" customFormat="1" ht="19.5" customHeight="1" x14ac:dyDescent="0.25">
      <c r="A22" s="52"/>
      <c r="B22" s="286" t="s">
        <v>104</v>
      </c>
      <c r="C22" s="287"/>
      <c r="D22" s="287"/>
      <c r="E22" s="288"/>
      <c r="F22" s="242" t="s">
        <v>105</v>
      </c>
      <c r="G22" s="243"/>
      <c r="H22" s="243"/>
      <c r="I22" s="243"/>
      <c r="J22" s="243"/>
      <c r="K22" s="243"/>
      <c r="L22" s="244"/>
      <c r="M22" s="306">
        <v>7295</v>
      </c>
      <c r="N22" s="307"/>
      <c r="O22" s="271">
        <f>M22*A22</f>
        <v>0</v>
      </c>
      <c r="P22" s="272"/>
    </row>
    <row r="23" spans="1:19" s="53" customFormat="1" ht="19.5" customHeight="1" x14ac:dyDescent="0.25">
      <c r="A23" s="52"/>
      <c r="B23" s="249" t="s">
        <v>133</v>
      </c>
      <c r="C23" s="289"/>
      <c r="D23" s="289"/>
      <c r="E23" s="290"/>
      <c r="F23" s="242" t="s">
        <v>62</v>
      </c>
      <c r="G23" s="243"/>
      <c r="H23" s="243"/>
      <c r="I23" s="243"/>
      <c r="J23" s="243"/>
      <c r="K23" s="243"/>
      <c r="L23" s="244"/>
      <c r="M23" s="306">
        <v>3195</v>
      </c>
      <c r="N23" s="307"/>
      <c r="O23" s="271">
        <f t="shared" ref="O23:O24" si="1">M23*A23</f>
        <v>0</v>
      </c>
      <c r="P23" s="272"/>
    </row>
    <row r="24" spans="1:19" s="53" customFormat="1" ht="19.5" customHeight="1" x14ac:dyDescent="0.25">
      <c r="A24" s="146"/>
      <c r="B24" s="249" t="s">
        <v>90</v>
      </c>
      <c r="C24" s="289"/>
      <c r="D24" s="289"/>
      <c r="E24" s="290"/>
      <c r="F24" s="426" t="s">
        <v>83</v>
      </c>
      <c r="G24" s="427"/>
      <c r="H24" s="427"/>
      <c r="I24" s="427"/>
      <c r="J24" s="427"/>
      <c r="K24" s="427"/>
      <c r="L24" s="428"/>
      <c r="M24" s="306">
        <v>1795</v>
      </c>
      <c r="N24" s="307"/>
      <c r="O24" s="271">
        <f t="shared" si="1"/>
        <v>0</v>
      </c>
      <c r="P24" s="272"/>
      <c r="S24" s="179"/>
    </row>
    <row r="25" spans="1:19" s="53" customFormat="1" ht="19.5" customHeight="1" x14ac:dyDescent="0.25">
      <c r="A25" s="44"/>
      <c r="B25" s="249" t="s">
        <v>96</v>
      </c>
      <c r="C25" s="250"/>
      <c r="D25" s="250"/>
      <c r="E25" s="251"/>
      <c r="F25" s="242" t="s">
        <v>97</v>
      </c>
      <c r="G25" s="252"/>
      <c r="H25" s="252"/>
      <c r="I25" s="252"/>
      <c r="J25" s="252"/>
      <c r="K25" s="252"/>
      <c r="L25" s="253"/>
      <c r="M25" s="306">
        <v>595</v>
      </c>
      <c r="N25" s="307"/>
      <c r="O25" s="271">
        <f t="shared" ref="O25" si="2">M25*A25</f>
        <v>0</v>
      </c>
      <c r="P25" s="272"/>
      <c r="S25" s="179"/>
    </row>
    <row r="26" spans="1:19" s="53" customFormat="1" ht="19.5" customHeight="1" thickBot="1" x14ac:dyDescent="0.3">
      <c r="A26" s="202"/>
      <c r="B26" s="249" t="s">
        <v>113</v>
      </c>
      <c r="C26" s="289"/>
      <c r="D26" s="289"/>
      <c r="E26" s="290"/>
      <c r="F26" s="242" t="s">
        <v>170</v>
      </c>
      <c r="G26" s="243"/>
      <c r="H26" s="243"/>
      <c r="I26" s="243"/>
      <c r="J26" s="243"/>
      <c r="K26" s="243"/>
      <c r="L26" s="244"/>
      <c r="M26" s="306">
        <v>1195</v>
      </c>
      <c r="N26" s="307"/>
      <c r="O26" s="271">
        <f>M26*A26</f>
        <v>0</v>
      </c>
      <c r="P26" s="272"/>
      <c r="S26" s="179"/>
    </row>
    <row r="27" spans="1:19" s="53" customFormat="1" ht="16.95" customHeight="1" thickBot="1" x14ac:dyDescent="0.3">
      <c r="A27" s="203"/>
      <c r="B27" s="424" t="s">
        <v>102</v>
      </c>
      <c r="C27" s="424"/>
      <c r="D27" s="424"/>
      <c r="E27" s="424"/>
      <c r="F27" s="424"/>
      <c r="G27" s="424"/>
      <c r="H27" s="424"/>
      <c r="I27" s="424"/>
      <c r="J27" s="424"/>
      <c r="K27" s="424"/>
      <c r="L27" s="424"/>
      <c r="M27" s="424"/>
      <c r="N27" s="424"/>
      <c r="O27" s="424"/>
      <c r="P27" s="425"/>
    </row>
    <row r="28" spans="1:19" s="53" customFormat="1" ht="39.75" customHeight="1" thickBot="1" x14ac:dyDescent="0.3">
      <c r="A28" s="341" t="s">
        <v>41</v>
      </c>
      <c r="B28" s="268"/>
      <c r="C28" s="442"/>
      <c r="D28" s="442"/>
      <c r="E28" s="442"/>
      <c r="F28" s="442"/>
      <c r="G28" s="442"/>
      <c r="H28" s="442"/>
      <c r="I28" s="443"/>
      <c r="J28" s="89"/>
      <c r="K28" s="438" t="s">
        <v>46</v>
      </c>
      <c r="L28" s="439"/>
      <c r="M28" s="439"/>
      <c r="N28" s="439"/>
      <c r="O28" s="440">
        <f>SUM(O4:P26)</f>
        <v>0</v>
      </c>
      <c r="P28" s="441"/>
    </row>
    <row r="29" spans="1:19" s="53" customFormat="1" ht="27" customHeight="1" x14ac:dyDescent="0.25">
      <c r="A29" s="429"/>
      <c r="B29" s="430"/>
      <c r="C29" s="430"/>
      <c r="D29" s="430"/>
      <c r="E29" s="430"/>
      <c r="F29" s="430"/>
      <c r="G29" s="430"/>
      <c r="H29" s="430"/>
      <c r="I29" s="431"/>
      <c r="J29" s="89"/>
      <c r="K29" s="90"/>
      <c r="L29" s="90"/>
      <c r="M29" s="90"/>
      <c r="N29" s="90"/>
      <c r="O29" s="45"/>
      <c r="P29" s="46"/>
    </row>
    <row r="30" spans="1:19" s="53" customFormat="1" ht="62.25" customHeight="1" x14ac:dyDescent="0.25">
      <c r="A30" s="432"/>
      <c r="B30" s="433"/>
      <c r="C30" s="433"/>
      <c r="D30" s="433"/>
      <c r="E30" s="433"/>
      <c r="F30" s="433"/>
      <c r="G30" s="433"/>
      <c r="H30" s="433"/>
      <c r="I30" s="434"/>
      <c r="J30" s="89"/>
      <c r="K30" s="90"/>
      <c r="L30" s="90"/>
      <c r="M30" s="90"/>
      <c r="N30" s="90"/>
      <c r="O30" s="45"/>
      <c r="P30" s="46"/>
    </row>
    <row r="31" spans="1:19" s="53" customFormat="1" ht="62.25" customHeight="1" x14ac:dyDescent="0.25">
      <c r="A31" s="432"/>
      <c r="B31" s="433"/>
      <c r="C31" s="433"/>
      <c r="D31" s="433"/>
      <c r="E31" s="433"/>
      <c r="F31" s="433"/>
      <c r="G31" s="433"/>
      <c r="H31" s="433"/>
      <c r="I31" s="434"/>
      <c r="J31" s="89"/>
      <c r="K31" s="90"/>
      <c r="L31" s="90"/>
      <c r="M31" s="90"/>
      <c r="N31" s="90"/>
      <c r="O31" s="45"/>
      <c r="P31" s="46"/>
    </row>
    <row r="32" spans="1:19" s="53" customFormat="1" ht="27" customHeight="1" thickBot="1" x14ac:dyDescent="0.3">
      <c r="A32" s="435"/>
      <c r="B32" s="436"/>
      <c r="C32" s="436"/>
      <c r="D32" s="436"/>
      <c r="E32" s="436"/>
      <c r="F32" s="436"/>
      <c r="G32" s="436"/>
      <c r="H32" s="436"/>
      <c r="I32" s="437"/>
      <c r="J32" s="89"/>
      <c r="K32" s="90"/>
      <c r="L32" s="90"/>
      <c r="M32" s="90"/>
      <c r="N32" s="90"/>
      <c r="O32" s="45"/>
      <c r="P32" s="46"/>
    </row>
    <row r="33" spans="1:21" s="30" customFormat="1" ht="36" customHeight="1" x14ac:dyDescent="0.25">
      <c r="A33" s="382" t="s">
        <v>172</v>
      </c>
      <c r="B33" s="383"/>
      <c r="C33" s="383"/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3"/>
      <c r="O33" s="383"/>
      <c r="P33" s="384"/>
      <c r="Q33" s="47"/>
      <c r="R33" s="47"/>
      <c r="S33" s="47"/>
      <c r="T33" s="47"/>
      <c r="U33" s="47"/>
    </row>
    <row r="34" spans="1:21" s="30" customFormat="1" ht="16.5" customHeight="1" thickBot="1" x14ac:dyDescent="0.3">
      <c r="A34" s="379" t="s">
        <v>171</v>
      </c>
      <c r="B34" s="380"/>
      <c r="C34" s="380"/>
      <c r="D34" s="380"/>
      <c r="E34" s="380"/>
      <c r="F34" s="380"/>
      <c r="G34" s="380"/>
      <c r="H34" s="380"/>
      <c r="I34" s="380"/>
      <c r="J34" s="380"/>
      <c r="K34" s="380"/>
      <c r="L34" s="380"/>
      <c r="M34" s="380"/>
      <c r="N34" s="380"/>
      <c r="O34" s="380"/>
      <c r="P34" s="381"/>
      <c r="Q34" s="48"/>
      <c r="R34" s="48"/>
      <c r="S34" s="48"/>
      <c r="T34" s="48"/>
      <c r="U34" s="48"/>
    </row>
  </sheetData>
  <sheetProtection algorithmName="SHA-512" hashValue="AxstxU0gfKr9Fl2hbILJZiEveDw0QJC15dHLVE/MZMI44+3yUltj0UqLBQc6k6oVcUL/701aD+/6CaQJb+CBng==" saltValue="iRsn2UG9orwJyNPF84yrcg==" spinCount="100000" sheet="1" formatCells="0"/>
  <mergeCells count="102">
    <mergeCell ref="M21:N21"/>
    <mergeCell ref="F6:L6"/>
    <mergeCell ref="M6:N6"/>
    <mergeCell ref="O6:P6"/>
    <mergeCell ref="B18:E18"/>
    <mergeCell ref="F18:L18"/>
    <mergeCell ref="M18:N18"/>
    <mergeCell ref="O18:P18"/>
    <mergeCell ref="O14:P14"/>
    <mergeCell ref="B14:E14"/>
    <mergeCell ref="F14:L14"/>
    <mergeCell ref="M14:N14"/>
    <mergeCell ref="B16:E16"/>
    <mergeCell ref="F16:L16"/>
    <mergeCell ref="M16:N16"/>
    <mergeCell ref="O16:P16"/>
    <mergeCell ref="B17:E17"/>
    <mergeCell ref="F17:L17"/>
    <mergeCell ref="M17:N17"/>
    <mergeCell ref="O17:P17"/>
    <mergeCell ref="B12:E12"/>
    <mergeCell ref="F12:L12"/>
    <mergeCell ref="M12:N12"/>
    <mergeCell ref="O12:P12"/>
    <mergeCell ref="B11:E11"/>
    <mergeCell ref="F11:L11"/>
    <mergeCell ref="M11:N11"/>
    <mergeCell ref="O11:P11"/>
    <mergeCell ref="B13:L13"/>
    <mergeCell ref="M8:N8"/>
    <mergeCell ref="F15:L15"/>
    <mergeCell ref="M15:N15"/>
    <mergeCell ref="O15:P15"/>
    <mergeCell ref="M13:N13"/>
    <mergeCell ref="B15:E15"/>
    <mergeCell ref="O8:P8"/>
    <mergeCell ref="F8:L8"/>
    <mergeCell ref="B8:E8"/>
    <mergeCell ref="B9:L9"/>
    <mergeCell ref="M9:N9"/>
    <mergeCell ref="B10:E10"/>
    <mergeCell ref="F10:L10"/>
    <mergeCell ref="M10:N10"/>
    <mergeCell ref="O10:P10"/>
    <mergeCell ref="A1:P1"/>
    <mergeCell ref="A2:B2"/>
    <mergeCell ref="C2:D2"/>
    <mergeCell ref="E2:F2"/>
    <mergeCell ref="G2:J2"/>
    <mergeCell ref="L2:P2"/>
    <mergeCell ref="F21:L21"/>
    <mergeCell ref="O7:P7"/>
    <mergeCell ref="M7:N7"/>
    <mergeCell ref="B7:E7"/>
    <mergeCell ref="F7:L7"/>
    <mergeCell ref="B3:L3"/>
    <mergeCell ref="M3:N3"/>
    <mergeCell ref="B4:E4"/>
    <mergeCell ref="F4:L4"/>
    <mergeCell ref="O4:P4"/>
    <mergeCell ref="M4:N4"/>
    <mergeCell ref="B5:E5"/>
    <mergeCell ref="F5:L5"/>
    <mergeCell ref="M5:N5"/>
    <mergeCell ref="O5:P5"/>
    <mergeCell ref="B6:E6"/>
    <mergeCell ref="B19:L19"/>
    <mergeCell ref="M19:N19"/>
    <mergeCell ref="A34:P34"/>
    <mergeCell ref="A29:I32"/>
    <mergeCell ref="K28:N28"/>
    <mergeCell ref="O28:P28"/>
    <mergeCell ref="A28:B28"/>
    <mergeCell ref="C28:I28"/>
    <mergeCell ref="O26:P26"/>
    <mergeCell ref="M26:N26"/>
    <mergeCell ref="F26:L26"/>
    <mergeCell ref="B26:E26"/>
    <mergeCell ref="O21:P21"/>
    <mergeCell ref="B20:E20"/>
    <mergeCell ref="F20:L20"/>
    <mergeCell ref="M20:N20"/>
    <mergeCell ref="A33:P33"/>
    <mergeCell ref="B27:P27"/>
    <mergeCell ref="B25:E25"/>
    <mergeCell ref="F25:L25"/>
    <mergeCell ref="M25:N25"/>
    <mergeCell ref="O25:P25"/>
    <mergeCell ref="O20:P20"/>
    <mergeCell ref="B21:E21"/>
    <mergeCell ref="O24:P24"/>
    <mergeCell ref="F23:L23"/>
    <mergeCell ref="M23:N23"/>
    <mergeCell ref="M24:N24"/>
    <mergeCell ref="O22:P22"/>
    <mergeCell ref="O23:P23"/>
    <mergeCell ref="B23:E23"/>
    <mergeCell ref="B22:E22"/>
    <mergeCell ref="B24:E24"/>
    <mergeCell ref="F22:L22"/>
    <mergeCell ref="M22:N22"/>
    <mergeCell ref="F24:L24"/>
  </mergeCells>
  <printOptions horizontalCentered="1"/>
  <pageMargins left="0.6" right="0.45" top="0.5" bottom="0.5" header="0.3" footer="0.3"/>
  <pageSetup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46"/>
  <sheetViews>
    <sheetView showGridLines="0" zoomScaleNormal="100" workbookViewId="0">
      <selection sqref="A1:AB1"/>
    </sheetView>
  </sheetViews>
  <sheetFormatPr defaultColWidth="3.44140625" defaultRowHeight="13.2" x14ac:dyDescent="0.25"/>
  <cols>
    <col min="1" max="1" width="2.44140625" style="2" customWidth="1"/>
    <col min="2" max="2" width="6.5546875" style="2" customWidth="1"/>
    <col min="3" max="3" width="6.6640625" style="1" customWidth="1"/>
    <col min="4" max="4" width="5.6640625" style="1" customWidth="1"/>
    <col min="5" max="5" width="2.6640625" style="1" customWidth="1"/>
    <col min="6" max="6" width="5" style="1" customWidth="1"/>
    <col min="7" max="7" width="2" style="1" customWidth="1"/>
    <col min="8" max="8" width="5.6640625" style="1" customWidth="1"/>
    <col min="9" max="9" width="3.44140625" style="1" customWidth="1"/>
    <col min="10" max="10" width="4.6640625" style="1" customWidth="1"/>
    <col min="11" max="11" width="3.33203125" style="1" customWidth="1"/>
    <col min="12" max="12" width="3.44140625" style="1" customWidth="1"/>
    <col min="13" max="13" width="2.5546875" style="1" customWidth="1"/>
    <col min="14" max="14" width="10" style="1" customWidth="1"/>
    <col min="15" max="15" width="9.6640625" style="1" customWidth="1"/>
    <col min="16" max="18" width="5.33203125" style="1" customWidth="1"/>
    <col min="19" max="19" width="1.33203125" style="1" customWidth="1"/>
    <col min="20" max="20" width="7.44140625" style="1" customWidth="1"/>
    <col min="21" max="21" width="1.6640625" style="1" customWidth="1"/>
    <col min="22" max="22" width="7.33203125" style="1" customWidth="1"/>
    <col min="23" max="23" width="1.5546875" style="1" customWidth="1"/>
    <col min="24" max="24" width="3.44140625" style="1" customWidth="1"/>
    <col min="25" max="25" width="1.5546875" style="1" customWidth="1"/>
    <col min="26" max="26" width="9.6640625" style="1" customWidth="1"/>
    <col min="27" max="27" width="8.44140625" style="1" customWidth="1"/>
    <col min="28" max="28" width="3.33203125" style="1" customWidth="1"/>
    <col min="29" max="29" width="2.44140625" style="2" customWidth="1"/>
    <col min="30" max="36" width="9.33203125" style="2" customWidth="1"/>
    <col min="37" max="248" width="9.33203125" style="1" customWidth="1"/>
    <col min="249" max="249" width="5.5546875" style="1" customWidth="1"/>
    <col min="250" max="250" width="3.44140625" style="1" customWidth="1"/>
    <col min="251" max="251" width="4.6640625" style="1" customWidth="1"/>
    <col min="252" max="252" width="3.5546875" style="1" customWidth="1"/>
    <col min="253" max="16384" width="3.44140625" style="1"/>
  </cols>
  <sheetData>
    <row r="1" spans="1:38" ht="28.5" customHeight="1" x14ac:dyDescent="0.25">
      <c r="A1" s="218" t="s">
        <v>92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20"/>
      <c r="AK1" s="2"/>
      <c r="AL1" s="2"/>
    </row>
    <row r="2" spans="1:38" ht="28.5" customHeight="1" x14ac:dyDescent="0.25">
      <c r="A2" s="147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9"/>
      <c r="AK2" s="2"/>
      <c r="AL2" s="2"/>
    </row>
    <row r="3" spans="1:38" s="2" customFormat="1" ht="22.5" customHeight="1" x14ac:dyDescent="0.25">
      <c r="A3" s="15"/>
      <c r="C3" s="9"/>
      <c r="D3" s="511" t="s">
        <v>84</v>
      </c>
      <c r="E3" s="512"/>
      <c r="F3" s="512"/>
      <c r="G3" s="512"/>
      <c r="H3" s="512"/>
      <c r="I3" s="512"/>
      <c r="J3" s="512"/>
      <c r="K3" s="512"/>
      <c r="L3" s="512"/>
      <c r="M3" s="512"/>
      <c r="N3" s="513"/>
      <c r="O3" s="150"/>
      <c r="P3" s="511" t="s">
        <v>86</v>
      </c>
      <c r="Q3" s="512"/>
      <c r="R3" s="512"/>
      <c r="S3" s="512"/>
      <c r="T3" s="512"/>
      <c r="U3" s="512"/>
      <c r="V3" s="512"/>
      <c r="W3" s="512"/>
      <c r="X3" s="512"/>
      <c r="Y3" s="512"/>
      <c r="Z3" s="513"/>
      <c r="AA3" s="11"/>
      <c r="AB3" s="12"/>
    </row>
    <row r="4" spans="1:38" s="17" customFormat="1" ht="78.75" customHeight="1" x14ac:dyDescent="0.25">
      <c r="A4" s="18"/>
      <c r="C4" s="62"/>
      <c r="D4" s="505" t="s">
        <v>5</v>
      </c>
      <c r="E4" s="506"/>
      <c r="F4" s="507" t="s">
        <v>59</v>
      </c>
      <c r="G4" s="508"/>
      <c r="H4" s="505" t="s">
        <v>6</v>
      </c>
      <c r="I4" s="509"/>
      <c r="J4" s="507" t="s">
        <v>7</v>
      </c>
      <c r="K4" s="510"/>
      <c r="L4" s="505" t="s">
        <v>21</v>
      </c>
      <c r="M4" s="509"/>
      <c r="N4" s="100" t="s">
        <v>10</v>
      </c>
      <c r="O4" s="62"/>
      <c r="P4" s="505" t="s">
        <v>5</v>
      </c>
      <c r="Q4" s="506"/>
      <c r="R4" s="507" t="s">
        <v>59</v>
      </c>
      <c r="S4" s="508"/>
      <c r="T4" s="505" t="s">
        <v>6</v>
      </c>
      <c r="U4" s="509"/>
      <c r="V4" s="507" t="s">
        <v>7</v>
      </c>
      <c r="W4" s="510"/>
      <c r="X4" s="505" t="s">
        <v>21</v>
      </c>
      <c r="Y4" s="509"/>
      <c r="Z4" s="100" t="s">
        <v>10</v>
      </c>
      <c r="AA4" s="62"/>
      <c r="AB4" s="19"/>
    </row>
    <row r="5" spans="1:38" s="17" customFormat="1" ht="4.5" customHeight="1" x14ac:dyDescent="0.25">
      <c r="A5" s="18"/>
      <c r="C5" s="62"/>
      <c r="D5" s="21"/>
      <c r="E5" s="65"/>
      <c r="F5" s="63"/>
      <c r="G5" s="64"/>
      <c r="H5" s="21"/>
      <c r="I5" s="23"/>
      <c r="J5" s="63"/>
      <c r="K5" s="22"/>
      <c r="L5" s="21"/>
      <c r="M5" s="23"/>
      <c r="N5" s="101"/>
      <c r="O5" s="62"/>
      <c r="P5" s="21"/>
      <c r="Q5" s="65"/>
      <c r="R5" s="63"/>
      <c r="S5" s="64"/>
      <c r="T5" s="21"/>
      <c r="U5" s="23"/>
      <c r="V5" s="63"/>
      <c r="W5" s="22"/>
      <c r="X5" s="21"/>
      <c r="Y5" s="23"/>
      <c r="Z5" s="101"/>
      <c r="AA5" s="62"/>
      <c r="AB5" s="19"/>
    </row>
    <row r="6" spans="1:38" ht="18" customHeight="1" x14ac:dyDescent="0.25">
      <c r="A6" s="15"/>
      <c r="C6" s="24"/>
      <c r="D6" s="492" t="s">
        <v>85</v>
      </c>
      <c r="E6" s="497"/>
      <c r="F6" s="492" t="s">
        <v>58</v>
      </c>
      <c r="G6" s="497"/>
      <c r="H6" s="500" t="s">
        <v>22</v>
      </c>
      <c r="I6" s="501"/>
      <c r="J6" s="492">
        <v>15</v>
      </c>
      <c r="K6" s="493"/>
      <c r="L6" s="492" t="s">
        <v>9</v>
      </c>
      <c r="M6" s="497"/>
      <c r="N6" s="97">
        <v>58405.339082661274</v>
      </c>
      <c r="O6" s="151"/>
      <c r="P6" s="492" t="s">
        <v>87</v>
      </c>
      <c r="Q6" s="497"/>
      <c r="R6" s="492" t="s">
        <v>58</v>
      </c>
      <c r="S6" s="497"/>
      <c r="T6" s="500" t="s">
        <v>22</v>
      </c>
      <c r="U6" s="501"/>
      <c r="V6" s="492">
        <v>15</v>
      </c>
      <c r="W6" s="493"/>
      <c r="X6" s="492" t="s">
        <v>9</v>
      </c>
      <c r="Y6" s="497"/>
      <c r="Z6" s="97">
        <v>60095.279395161284</v>
      </c>
      <c r="AA6" s="151"/>
      <c r="AB6" s="16"/>
    </row>
    <row r="7" spans="1:38" ht="18" customHeight="1" x14ac:dyDescent="0.25">
      <c r="A7" s="15"/>
      <c r="C7" s="24"/>
      <c r="D7" s="492" t="s">
        <v>85</v>
      </c>
      <c r="E7" s="497"/>
      <c r="F7" s="492" t="s">
        <v>58</v>
      </c>
      <c r="G7" s="497"/>
      <c r="H7" s="500" t="s">
        <v>22</v>
      </c>
      <c r="I7" s="501"/>
      <c r="J7" s="492">
        <v>15</v>
      </c>
      <c r="K7" s="493"/>
      <c r="L7" s="492" t="s">
        <v>23</v>
      </c>
      <c r="M7" s="497"/>
      <c r="N7" s="98">
        <v>60073.179042338706</v>
      </c>
      <c r="O7" s="151"/>
      <c r="P7" s="492" t="s">
        <v>87</v>
      </c>
      <c r="Q7" s="497"/>
      <c r="R7" s="492" t="s">
        <v>58</v>
      </c>
      <c r="S7" s="497"/>
      <c r="T7" s="500" t="s">
        <v>22</v>
      </c>
      <c r="U7" s="501"/>
      <c r="V7" s="492">
        <v>15</v>
      </c>
      <c r="W7" s="493"/>
      <c r="X7" s="492" t="s">
        <v>23</v>
      </c>
      <c r="Y7" s="497"/>
      <c r="Z7" s="98">
        <v>61756.528396154747</v>
      </c>
      <c r="AA7" s="151"/>
      <c r="AB7" s="16"/>
    </row>
    <row r="8" spans="1:38" ht="18" customHeight="1" x14ac:dyDescent="0.25">
      <c r="A8" s="15"/>
      <c r="C8" s="24"/>
      <c r="D8" s="494" t="s">
        <v>85</v>
      </c>
      <c r="E8" s="496"/>
      <c r="F8" s="494" t="s">
        <v>58</v>
      </c>
      <c r="G8" s="496"/>
      <c r="H8" s="490" t="s">
        <v>22</v>
      </c>
      <c r="I8" s="491"/>
      <c r="J8" s="494">
        <v>20</v>
      </c>
      <c r="K8" s="495"/>
      <c r="L8" s="494" t="s">
        <v>9</v>
      </c>
      <c r="M8" s="496"/>
      <c r="N8" s="99">
        <v>57552.265463709664</v>
      </c>
      <c r="O8" s="151"/>
      <c r="P8" s="494" t="s">
        <v>87</v>
      </c>
      <c r="Q8" s="496"/>
      <c r="R8" s="494" t="s">
        <v>58</v>
      </c>
      <c r="S8" s="496"/>
      <c r="T8" s="490" t="s">
        <v>22</v>
      </c>
      <c r="U8" s="491"/>
      <c r="V8" s="494">
        <v>20</v>
      </c>
      <c r="W8" s="495"/>
      <c r="X8" s="494" t="s">
        <v>9</v>
      </c>
      <c r="Y8" s="496"/>
      <c r="Z8" s="99">
        <v>59247.793143992516</v>
      </c>
      <c r="AA8" s="151"/>
      <c r="AB8" s="16"/>
    </row>
    <row r="9" spans="1:38" ht="18" customHeight="1" x14ac:dyDescent="0.25">
      <c r="A9" s="15"/>
      <c r="C9" s="24"/>
      <c r="D9" s="494" t="s">
        <v>85</v>
      </c>
      <c r="E9" s="496"/>
      <c r="F9" s="494" t="s">
        <v>58</v>
      </c>
      <c r="G9" s="496"/>
      <c r="H9" s="490" t="s">
        <v>22</v>
      </c>
      <c r="I9" s="491"/>
      <c r="J9" s="494">
        <v>20</v>
      </c>
      <c r="K9" s="495"/>
      <c r="L9" s="494" t="s">
        <v>23</v>
      </c>
      <c r="M9" s="496"/>
      <c r="N9" s="99">
        <v>58770.731582661261</v>
      </c>
      <c r="O9" s="151"/>
      <c r="P9" s="494" t="s">
        <v>87</v>
      </c>
      <c r="Q9" s="496"/>
      <c r="R9" s="494" t="s">
        <v>58</v>
      </c>
      <c r="S9" s="496"/>
      <c r="T9" s="490" t="s">
        <v>22</v>
      </c>
      <c r="U9" s="491"/>
      <c r="V9" s="494">
        <v>20</v>
      </c>
      <c r="W9" s="495"/>
      <c r="X9" s="494" t="s">
        <v>23</v>
      </c>
      <c r="Y9" s="496"/>
      <c r="Z9" s="99">
        <v>60461.839192379615</v>
      </c>
      <c r="AA9" s="151"/>
      <c r="AB9" s="16"/>
    </row>
    <row r="10" spans="1:38" ht="18" customHeight="1" x14ac:dyDescent="0.25">
      <c r="A10" s="15"/>
      <c r="C10" s="24"/>
      <c r="D10" s="492" t="s">
        <v>85</v>
      </c>
      <c r="E10" s="497"/>
      <c r="F10" s="492" t="s">
        <v>58</v>
      </c>
      <c r="G10" s="497"/>
      <c r="H10" s="500" t="s">
        <v>24</v>
      </c>
      <c r="I10" s="501"/>
      <c r="J10" s="492">
        <v>22</v>
      </c>
      <c r="K10" s="493"/>
      <c r="L10" s="492" t="s">
        <v>9</v>
      </c>
      <c r="M10" s="497"/>
      <c r="N10" s="98">
        <v>60291.235856854837</v>
      </c>
      <c r="O10" s="151"/>
      <c r="P10" s="492" t="s">
        <v>87</v>
      </c>
      <c r="Q10" s="497"/>
      <c r="R10" s="492" t="s">
        <v>58</v>
      </c>
      <c r="S10" s="497"/>
      <c r="T10" s="500" t="s">
        <v>24</v>
      </c>
      <c r="U10" s="501"/>
      <c r="V10" s="492">
        <v>22</v>
      </c>
      <c r="W10" s="493"/>
      <c r="X10" s="492" t="s">
        <v>9</v>
      </c>
      <c r="Y10" s="497"/>
      <c r="Z10" s="98">
        <v>61973.531796108</v>
      </c>
      <c r="AA10" s="151"/>
      <c r="AB10" s="16"/>
    </row>
    <row r="11" spans="1:38" ht="18" customHeight="1" x14ac:dyDescent="0.25">
      <c r="A11" s="15"/>
      <c r="C11" s="24"/>
      <c r="D11" s="492" t="s">
        <v>85</v>
      </c>
      <c r="E11" s="497"/>
      <c r="F11" s="492" t="s">
        <v>58</v>
      </c>
      <c r="G11" s="497"/>
      <c r="H11" s="500" t="s">
        <v>24</v>
      </c>
      <c r="I11" s="501"/>
      <c r="J11" s="492">
        <v>22</v>
      </c>
      <c r="K11" s="493"/>
      <c r="L11" s="492" t="s">
        <v>23</v>
      </c>
      <c r="M11" s="497"/>
      <c r="N11" s="98">
        <v>60677.255352822569</v>
      </c>
      <c r="O11" s="151"/>
      <c r="P11" s="492" t="s">
        <v>87</v>
      </c>
      <c r="Q11" s="497"/>
      <c r="R11" s="492" t="s">
        <v>58</v>
      </c>
      <c r="S11" s="497"/>
      <c r="T11" s="500" t="s">
        <v>24</v>
      </c>
      <c r="U11" s="501"/>
      <c r="V11" s="492">
        <v>22</v>
      </c>
      <c r="W11" s="493"/>
      <c r="X11" s="492" t="s">
        <v>23</v>
      </c>
      <c r="Y11" s="497"/>
      <c r="Z11" s="98">
        <v>60775.614378798506</v>
      </c>
      <c r="AA11" s="151"/>
      <c r="AB11" s="16"/>
    </row>
    <row r="12" spans="1:38" ht="18" customHeight="1" x14ac:dyDescent="0.25">
      <c r="A12" s="15"/>
      <c r="C12" s="24"/>
      <c r="D12" s="494" t="s">
        <v>85</v>
      </c>
      <c r="E12" s="496"/>
      <c r="F12" s="494" t="s">
        <v>58</v>
      </c>
      <c r="G12" s="496"/>
      <c r="H12" s="490" t="s">
        <v>25</v>
      </c>
      <c r="I12" s="491"/>
      <c r="J12" s="494">
        <v>15</v>
      </c>
      <c r="K12" s="495"/>
      <c r="L12" s="494" t="s">
        <v>9</v>
      </c>
      <c r="M12" s="496"/>
      <c r="N12" s="99">
        <v>62423.183225806446</v>
      </c>
      <c r="O12" s="151"/>
      <c r="P12" s="494" t="s">
        <v>87</v>
      </c>
      <c r="Q12" s="496"/>
      <c r="R12" s="494" t="s">
        <v>58</v>
      </c>
      <c r="S12" s="496"/>
      <c r="T12" s="490" t="s">
        <v>25</v>
      </c>
      <c r="U12" s="491"/>
      <c r="V12" s="494">
        <v>15</v>
      </c>
      <c r="W12" s="495"/>
      <c r="X12" s="494" t="s">
        <v>9</v>
      </c>
      <c r="Y12" s="496"/>
      <c r="Z12" s="99">
        <v>64096.646141596546</v>
      </c>
      <c r="AA12" s="151"/>
      <c r="AB12" s="16"/>
    </row>
    <row r="13" spans="1:38" ht="18" customHeight="1" x14ac:dyDescent="0.25">
      <c r="A13" s="15"/>
      <c r="C13" s="24"/>
      <c r="D13" s="494" t="s">
        <v>85</v>
      </c>
      <c r="E13" s="496"/>
      <c r="F13" s="494" t="s">
        <v>58</v>
      </c>
      <c r="G13" s="496"/>
      <c r="H13" s="490" t="s">
        <v>25</v>
      </c>
      <c r="I13" s="491"/>
      <c r="J13" s="494">
        <v>15</v>
      </c>
      <c r="K13" s="495"/>
      <c r="L13" s="494" t="s">
        <v>23</v>
      </c>
      <c r="M13" s="496"/>
      <c r="N13" s="99">
        <v>64636.165221774172</v>
      </c>
      <c r="O13" s="151"/>
      <c r="P13" s="494" t="s">
        <v>87</v>
      </c>
      <c r="Q13" s="496"/>
      <c r="R13" s="494" t="s">
        <v>58</v>
      </c>
      <c r="S13" s="496"/>
      <c r="T13" s="490" t="s">
        <v>25</v>
      </c>
      <c r="U13" s="491"/>
      <c r="V13" s="494">
        <v>15</v>
      </c>
      <c r="W13" s="495"/>
      <c r="X13" s="494" t="s">
        <v>23</v>
      </c>
      <c r="Y13" s="496"/>
      <c r="Z13" s="99">
        <v>66297.47116409539</v>
      </c>
      <c r="AA13" s="151"/>
      <c r="AB13" s="16"/>
    </row>
    <row r="14" spans="1:38" ht="18" customHeight="1" x14ac:dyDescent="0.25">
      <c r="A14" s="15"/>
      <c r="C14" s="24"/>
      <c r="D14" s="492" t="s">
        <v>85</v>
      </c>
      <c r="E14" s="497"/>
      <c r="F14" s="492" t="s">
        <v>58</v>
      </c>
      <c r="G14" s="497"/>
      <c r="H14" s="500" t="s">
        <v>25</v>
      </c>
      <c r="I14" s="501"/>
      <c r="J14" s="492">
        <v>20</v>
      </c>
      <c r="K14" s="493"/>
      <c r="L14" s="492" t="s">
        <v>9</v>
      </c>
      <c r="M14" s="497"/>
      <c r="N14" s="98">
        <v>61285.751733870973</v>
      </c>
      <c r="O14" s="151"/>
      <c r="P14" s="492" t="s">
        <v>87</v>
      </c>
      <c r="Q14" s="497"/>
      <c r="R14" s="492" t="s">
        <v>58</v>
      </c>
      <c r="S14" s="497"/>
      <c r="T14" s="500" t="s">
        <v>25</v>
      </c>
      <c r="U14" s="501"/>
      <c r="V14" s="492">
        <v>20</v>
      </c>
      <c r="W14" s="493"/>
      <c r="X14" s="492" t="s">
        <v>9</v>
      </c>
      <c r="Y14" s="497"/>
      <c r="Z14" s="98">
        <v>62963.243248597479</v>
      </c>
      <c r="AA14" s="151"/>
      <c r="AB14" s="16"/>
    </row>
    <row r="15" spans="1:38" ht="18" customHeight="1" x14ac:dyDescent="0.25">
      <c r="A15" s="15"/>
      <c r="C15" s="24"/>
      <c r="D15" s="492" t="s">
        <v>85</v>
      </c>
      <c r="E15" s="497"/>
      <c r="F15" s="492" t="s">
        <v>58</v>
      </c>
      <c r="G15" s="497"/>
      <c r="H15" s="500" t="s">
        <v>25</v>
      </c>
      <c r="I15" s="501"/>
      <c r="J15" s="492">
        <v>20</v>
      </c>
      <c r="K15" s="493"/>
      <c r="L15" s="492" t="s">
        <v>23</v>
      </c>
      <c r="M15" s="497"/>
      <c r="N15" s="98">
        <v>63755.097822580639</v>
      </c>
      <c r="O15" s="151"/>
      <c r="P15" s="492" t="s">
        <v>87</v>
      </c>
      <c r="Q15" s="497"/>
      <c r="R15" s="492" t="s">
        <v>58</v>
      </c>
      <c r="S15" s="497"/>
      <c r="T15" s="500" t="s">
        <v>25</v>
      </c>
      <c r="U15" s="501"/>
      <c r="V15" s="492">
        <v>20</v>
      </c>
      <c r="W15" s="493"/>
      <c r="X15" s="492" t="s">
        <v>23</v>
      </c>
      <c r="Y15" s="497"/>
      <c r="Z15" s="98">
        <v>65420.660129149139</v>
      </c>
      <c r="AA15" s="151"/>
      <c r="AB15" s="16"/>
    </row>
    <row r="16" spans="1:38" ht="18" customHeight="1" x14ac:dyDescent="0.25">
      <c r="A16" s="15"/>
      <c r="C16" s="24"/>
      <c r="D16" s="494" t="s">
        <v>85</v>
      </c>
      <c r="E16" s="496"/>
      <c r="F16" s="494" t="s">
        <v>58</v>
      </c>
      <c r="G16" s="496"/>
      <c r="H16" s="490" t="s">
        <v>26</v>
      </c>
      <c r="I16" s="491"/>
      <c r="J16" s="494">
        <v>22</v>
      </c>
      <c r="K16" s="495"/>
      <c r="L16" s="494" t="s">
        <v>9</v>
      </c>
      <c r="M16" s="496"/>
      <c r="N16" s="99">
        <v>63001</v>
      </c>
      <c r="O16" s="151"/>
      <c r="P16" s="494" t="s">
        <v>87</v>
      </c>
      <c r="Q16" s="496"/>
      <c r="R16" s="494" t="s">
        <v>58</v>
      </c>
      <c r="S16" s="496"/>
      <c r="T16" s="490" t="s">
        <v>26</v>
      </c>
      <c r="U16" s="491"/>
      <c r="V16" s="494">
        <v>22</v>
      </c>
      <c r="W16" s="495"/>
      <c r="X16" s="494" t="s">
        <v>9</v>
      </c>
      <c r="Y16" s="496"/>
      <c r="Z16" s="99">
        <v>64627</v>
      </c>
      <c r="AA16" s="151"/>
      <c r="AB16" s="16"/>
    </row>
    <row r="17" spans="1:28" ht="18" customHeight="1" x14ac:dyDescent="0.25">
      <c r="A17" s="15"/>
      <c r="C17" s="24"/>
      <c r="D17" s="494" t="s">
        <v>85</v>
      </c>
      <c r="E17" s="496"/>
      <c r="F17" s="494" t="s">
        <v>58</v>
      </c>
      <c r="G17" s="496"/>
      <c r="H17" s="490" t="s">
        <v>26</v>
      </c>
      <c r="I17" s="491"/>
      <c r="J17" s="494">
        <v>22</v>
      </c>
      <c r="K17" s="495"/>
      <c r="L17" s="494" t="s">
        <v>23</v>
      </c>
      <c r="M17" s="496"/>
      <c r="N17" s="99">
        <v>64752</v>
      </c>
      <c r="O17" s="151"/>
      <c r="P17" s="494" t="s">
        <v>87</v>
      </c>
      <c r="Q17" s="496"/>
      <c r="R17" s="494" t="s">
        <v>58</v>
      </c>
      <c r="S17" s="496"/>
      <c r="T17" s="490" t="s">
        <v>26</v>
      </c>
      <c r="U17" s="491"/>
      <c r="V17" s="494">
        <v>22</v>
      </c>
      <c r="W17" s="495"/>
      <c r="X17" s="494" t="s">
        <v>23</v>
      </c>
      <c r="Y17" s="496"/>
      <c r="Z17" s="99">
        <v>66452</v>
      </c>
      <c r="AA17" s="151"/>
      <c r="AB17" s="16"/>
    </row>
    <row r="18" spans="1:28" ht="18" customHeight="1" x14ac:dyDescent="0.25">
      <c r="A18" s="15"/>
      <c r="C18" s="24"/>
      <c r="D18" s="492" t="s">
        <v>85</v>
      </c>
      <c r="E18" s="497"/>
      <c r="F18" s="492" t="s">
        <v>58</v>
      </c>
      <c r="G18" s="497"/>
      <c r="H18" s="500" t="s">
        <v>27</v>
      </c>
      <c r="I18" s="501"/>
      <c r="J18" s="492">
        <v>15</v>
      </c>
      <c r="K18" s="493"/>
      <c r="L18" s="492" t="s">
        <v>9</v>
      </c>
      <c r="M18" s="497"/>
      <c r="N18" s="98">
        <v>65268.235312499994</v>
      </c>
      <c r="O18" s="151"/>
      <c r="P18" s="492" t="s">
        <v>87</v>
      </c>
      <c r="Q18" s="497"/>
      <c r="R18" s="492" t="s">
        <v>58</v>
      </c>
      <c r="S18" s="497"/>
      <c r="T18" s="500" t="s">
        <v>27</v>
      </c>
      <c r="U18" s="501"/>
      <c r="V18" s="492">
        <v>15</v>
      </c>
      <c r="W18" s="493"/>
      <c r="X18" s="492" t="s">
        <v>9</v>
      </c>
      <c r="Y18" s="497"/>
      <c r="Z18" s="98">
        <v>66926.487776122012</v>
      </c>
      <c r="AA18" s="151"/>
      <c r="AB18" s="16"/>
    </row>
    <row r="19" spans="1:28" ht="18" customHeight="1" x14ac:dyDescent="0.25">
      <c r="A19" s="15"/>
      <c r="C19" s="24"/>
      <c r="D19" s="492" t="s">
        <v>85</v>
      </c>
      <c r="E19" s="497"/>
      <c r="F19" s="492" t="s">
        <v>58</v>
      </c>
      <c r="G19" s="497"/>
      <c r="H19" s="500" t="s">
        <v>27</v>
      </c>
      <c r="I19" s="501"/>
      <c r="J19" s="492">
        <v>15</v>
      </c>
      <c r="K19" s="493"/>
      <c r="L19" s="492" t="s">
        <v>23</v>
      </c>
      <c r="M19" s="497"/>
      <c r="N19" s="98">
        <v>66913.974919354834</v>
      </c>
      <c r="O19" s="151"/>
      <c r="P19" s="492" t="s">
        <v>87</v>
      </c>
      <c r="Q19" s="497"/>
      <c r="R19" s="492" t="s">
        <v>58</v>
      </c>
      <c r="S19" s="497"/>
      <c r="T19" s="500" t="s">
        <v>27</v>
      </c>
      <c r="U19" s="501"/>
      <c r="V19" s="492">
        <v>15</v>
      </c>
      <c r="W19" s="493"/>
      <c r="X19" s="492" t="s">
        <v>23</v>
      </c>
      <c r="Y19" s="497"/>
      <c r="Z19" s="98">
        <v>68562.810710904625</v>
      </c>
      <c r="AA19" s="151"/>
      <c r="AB19" s="16"/>
    </row>
    <row r="20" spans="1:28" ht="18" customHeight="1" x14ac:dyDescent="0.25">
      <c r="A20" s="15"/>
      <c r="C20" s="24"/>
      <c r="D20" s="494" t="s">
        <v>85</v>
      </c>
      <c r="E20" s="496"/>
      <c r="F20" s="494" t="s">
        <v>58</v>
      </c>
      <c r="G20" s="496"/>
      <c r="H20" s="490" t="s">
        <v>27</v>
      </c>
      <c r="I20" s="491"/>
      <c r="J20" s="494">
        <v>20</v>
      </c>
      <c r="K20" s="495"/>
      <c r="L20" s="494" t="s">
        <v>9</v>
      </c>
      <c r="M20" s="496"/>
      <c r="N20" s="99">
        <v>63146.601441532272</v>
      </c>
      <c r="O20" s="151"/>
      <c r="P20" s="494" t="s">
        <v>87</v>
      </c>
      <c r="Q20" s="496"/>
      <c r="R20" s="494" t="s">
        <v>58</v>
      </c>
      <c r="S20" s="496"/>
      <c r="T20" s="490" t="s">
        <v>27</v>
      </c>
      <c r="U20" s="491"/>
      <c r="V20" s="494">
        <v>20</v>
      </c>
      <c r="W20" s="495"/>
      <c r="X20" s="494" t="s">
        <v>9</v>
      </c>
      <c r="Y20" s="496"/>
      <c r="Z20" s="99">
        <v>64816.56958333333</v>
      </c>
      <c r="AA20" s="151"/>
      <c r="AB20" s="16"/>
    </row>
    <row r="21" spans="1:28" ht="18" customHeight="1" x14ac:dyDescent="0.25">
      <c r="A21" s="15"/>
      <c r="C21" s="24"/>
      <c r="D21" s="494" t="s">
        <v>85</v>
      </c>
      <c r="E21" s="496"/>
      <c r="F21" s="494" t="s">
        <v>58</v>
      </c>
      <c r="G21" s="496"/>
      <c r="H21" s="490" t="s">
        <v>27</v>
      </c>
      <c r="I21" s="491"/>
      <c r="J21" s="494">
        <v>20</v>
      </c>
      <c r="K21" s="495"/>
      <c r="L21" s="494" t="s">
        <v>23</v>
      </c>
      <c r="M21" s="496"/>
      <c r="N21" s="99">
        <v>64991.244223790323</v>
      </c>
      <c r="O21" s="151"/>
      <c r="P21" s="494" t="s">
        <v>87</v>
      </c>
      <c r="Q21" s="496"/>
      <c r="R21" s="494" t="s">
        <v>58</v>
      </c>
      <c r="S21" s="496"/>
      <c r="T21" s="490" t="s">
        <v>27</v>
      </c>
      <c r="U21" s="491"/>
      <c r="V21" s="494">
        <v>20</v>
      </c>
      <c r="W21" s="495"/>
      <c r="X21" s="494" t="s">
        <v>23</v>
      </c>
      <c r="Y21" s="496"/>
      <c r="Z21" s="99">
        <v>66652.301047802699</v>
      </c>
      <c r="AA21" s="151"/>
      <c r="AB21" s="16"/>
    </row>
    <row r="22" spans="1:28" ht="18" customHeight="1" x14ac:dyDescent="0.25">
      <c r="A22" s="15"/>
      <c r="C22" s="24"/>
      <c r="D22" s="492" t="s">
        <v>85</v>
      </c>
      <c r="E22" s="497"/>
      <c r="F22" s="492" t="s">
        <v>58</v>
      </c>
      <c r="G22" s="497"/>
      <c r="H22" s="500">
        <v>100</v>
      </c>
      <c r="I22" s="501"/>
      <c r="J22" s="492">
        <v>15</v>
      </c>
      <c r="K22" s="493"/>
      <c r="L22" s="492" t="s">
        <v>9</v>
      </c>
      <c r="M22" s="497"/>
      <c r="N22" s="98">
        <v>68143.098296370954</v>
      </c>
      <c r="O22" s="151"/>
      <c r="P22" s="492" t="s">
        <v>87</v>
      </c>
      <c r="Q22" s="497"/>
      <c r="R22" s="492" t="s">
        <v>58</v>
      </c>
      <c r="S22" s="497"/>
      <c r="T22" s="500">
        <v>100</v>
      </c>
      <c r="U22" s="501"/>
      <c r="V22" s="492">
        <v>15</v>
      </c>
      <c r="W22" s="493"/>
      <c r="X22" s="492" t="s">
        <v>9</v>
      </c>
      <c r="Y22" s="497"/>
      <c r="Z22" s="98">
        <v>69791.827322931276</v>
      </c>
      <c r="AA22" s="151"/>
      <c r="AB22" s="16"/>
    </row>
    <row r="23" spans="1:28" ht="18" customHeight="1" x14ac:dyDescent="0.25">
      <c r="A23" s="15"/>
      <c r="C23" s="24"/>
      <c r="D23" s="492" t="s">
        <v>85</v>
      </c>
      <c r="E23" s="497"/>
      <c r="F23" s="492" t="s">
        <v>58</v>
      </c>
      <c r="G23" s="497"/>
      <c r="H23" s="500">
        <v>100</v>
      </c>
      <c r="I23" s="501"/>
      <c r="J23" s="492">
        <v>15</v>
      </c>
      <c r="K23" s="493"/>
      <c r="L23" s="492" t="s">
        <v>23</v>
      </c>
      <c r="M23" s="497"/>
      <c r="N23" s="98">
        <v>70625.704596774187</v>
      </c>
      <c r="O23" s="151"/>
      <c r="P23" s="492" t="s">
        <v>87</v>
      </c>
      <c r="Q23" s="497"/>
      <c r="R23" s="492" t="s">
        <v>58</v>
      </c>
      <c r="S23" s="497"/>
      <c r="T23" s="500">
        <v>100</v>
      </c>
      <c r="U23" s="501"/>
      <c r="V23" s="492">
        <v>15</v>
      </c>
      <c r="W23" s="493"/>
      <c r="X23" s="492" t="s">
        <v>23</v>
      </c>
      <c r="Y23" s="497"/>
      <c r="Z23" s="98">
        <v>72260.974116993923</v>
      </c>
      <c r="AA23" s="151"/>
      <c r="AB23" s="16"/>
    </row>
    <row r="24" spans="1:28" ht="18" customHeight="1" x14ac:dyDescent="0.25">
      <c r="A24" s="15"/>
      <c r="C24" s="24"/>
      <c r="D24" s="494" t="s">
        <v>85</v>
      </c>
      <c r="E24" s="496"/>
      <c r="F24" s="494" t="s">
        <v>58</v>
      </c>
      <c r="G24" s="496"/>
      <c r="H24" s="490">
        <v>100</v>
      </c>
      <c r="I24" s="491"/>
      <c r="J24" s="494">
        <v>20</v>
      </c>
      <c r="K24" s="495"/>
      <c r="L24" s="494" t="s">
        <v>9</v>
      </c>
      <c r="M24" s="496"/>
      <c r="N24" s="99">
        <v>67662.783961693553</v>
      </c>
      <c r="O24" s="151"/>
      <c r="P24" s="494" t="s">
        <v>87</v>
      </c>
      <c r="Q24" s="496"/>
      <c r="R24" s="494" t="s">
        <v>58</v>
      </c>
      <c r="S24" s="496"/>
      <c r="T24" s="490">
        <v>100</v>
      </c>
      <c r="U24" s="491"/>
      <c r="V24" s="494">
        <v>20</v>
      </c>
      <c r="W24" s="495"/>
      <c r="X24" s="494" t="s">
        <v>9</v>
      </c>
      <c r="Y24" s="496"/>
      <c r="Z24" s="99">
        <v>69313.833347358581</v>
      </c>
      <c r="AA24" s="151"/>
      <c r="AB24" s="16"/>
    </row>
    <row r="25" spans="1:28" ht="18" customHeight="1" x14ac:dyDescent="0.25">
      <c r="A25" s="15"/>
      <c r="C25" s="24"/>
      <c r="D25" s="498" t="s">
        <v>85</v>
      </c>
      <c r="E25" s="502"/>
      <c r="F25" s="498" t="s">
        <v>58</v>
      </c>
      <c r="G25" s="502"/>
      <c r="H25" s="503">
        <v>100</v>
      </c>
      <c r="I25" s="504"/>
      <c r="J25" s="498">
        <v>20</v>
      </c>
      <c r="K25" s="499"/>
      <c r="L25" s="498" t="s">
        <v>23</v>
      </c>
      <c r="M25" s="502"/>
      <c r="N25" s="102">
        <v>68669.086693548379</v>
      </c>
      <c r="O25" s="151"/>
      <c r="P25" s="498" t="s">
        <v>87</v>
      </c>
      <c r="Q25" s="499"/>
      <c r="R25" s="498" t="s">
        <v>58</v>
      </c>
      <c r="S25" s="502"/>
      <c r="T25" s="503">
        <v>100</v>
      </c>
      <c r="U25" s="504"/>
      <c r="V25" s="498">
        <v>20</v>
      </c>
      <c r="W25" s="499"/>
      <c r="X25" s="498" t="s">
        <v>23</v>
      </c>
      <c r="Y25" s="502"/>
      <c r="Z25" s="102">
        <v>70312.342234981305</v>
      </c>
      <c r="AA25" s="151"/>
      <c r="AB25" s="16"/>
    </row>
    <row r="26" spans="1:28" ht="30" customHeight="1" x14ac:dyDescent="0.25">
      <c r="A26" s="15"/>
      <c r="C26" s="24"/>
      <c r="D26" s="24"/>
      <c r="E26" s="24"/>
      <c r="F26" s="24"/>
      <c r="G26" s="24"/>
      <c r="H26" s="61"/>
      <c r="I26" s="61"/>
      <c r="J26" s="24"/>
      <c r="K26" s="24"/>
      <c r="L26" s="24"/>
      <c r="M26" s="24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16"/>
    </row>
    <row r="27" spans="1:28" ht="14.4" thickBot="1" x14ac:dyDescent="0.3">
      <c r="A27" s="233" t="s">
        <v>168</v>
      </c>
      <c r="B27" s="234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35"/>
    </row>
    <row r="28" spans="1:28" s="25" customFormat="1" x14ac:dyDescent="0.25"/>
    <row r="29" spans="1:28" s="25" customFormat="1" x14ac:dyDescent="0.25"/>
    <row r="30" spans="1:28" s="25" customFormat="1" x14ac:dyDescent="0.25"/>
    <row r="31" spans="1:28" s="25" customFormat="1" x14ac:dyDescent="0.25"/>
    <row r="32" spans="1:28" s="25" customFormat="1" x14ac:dyDescent="0.25"/>
    <row r="33" s="25" customFormat="1" x14ac:dyDescent="0.25"/>
    <row r="34" s="25" customFormat="1" x14ac:dyDescent="0.25"/>
    <row r="35" s="25" customFormat="1" x14ac:dyDescent="0.25"/>
    <row r="36" s="25" customFormat="1" x14ac:dyDescent="0.25"/>
    <row r="37" s="25" customFormat="1" x14ac:dyDescent="0.25"/>
    <row r="38" s="25" customFormat="1" x14ac:dyDescent="0.25"/>
    <row r="39" s="25" customFormat="1" x14ac:dyDescent="0.25"/>
    <row r="40" s="25" customFormat="1" x14ac:dyDescent="0.25"/>
    <row r="41" s="25" customFormat="1" x14ac:dyDescent="0.25"/>
    <row r="42" s="25" customFormat="1" x14ac:dyDescent="0.25"/>
    <row r="43" s="25" customFormat="1" x14ac:dyDescent="0.25"/>
    <row r="44" s="25" customFormat="1" x14ac:dyDescent="0.25"/>
    <row r="45" s="25" customFormat="1" x14ac:dyDescent="0.25"/>
    <row r="46" s="25" customFormat="1" x14ac:dyDescent="0.25"/>
  </sheetData>
  <sheetProtection algorithmName="SHA-512" hashValue="qnosoALjOtPoV3kzyatRADkjt3vt3OJEUnCqJXyczVRAI5Xx7hS8Owa/FmtXG+S0boN2dWEjqXZoV0ML/huECw==" saltValue="DLJZCiX1+nZZxoOdUKPzxw==" spinCount="100000" sheet="1" objects="1" scenarios="1"/>
  <mergeCells count="214">
    <mergeCell ref="P25:Q25"/>
    <mergeCell ref="R25:S25"/>
    <mergeCell ref="T25:U25"/>
    <mergeCell ref="V25:W25"/>
    <mergeCell ref="X25:Y25"/>
    <mergeCell ref="P3:Z3"/>
    <mergeCell ref="P4:Q4"/>
    <mergeCell ref="R4:S4"/>
    <mergeCell ref="T4:U4"/>
    <mergeCell ref="V4:W4"/>
    <mergeCell ref="X4:Y4"/>
    <mergeCell ref="P6:Q6"/>
    <mergeCell ref="R6:S6"/>
    <mergeCell ref="T6:U6"/>
    <mergeCell ref="V6:W6"/>
    <mergeCell ref="X6:Y6"/>
    <mergeCell ref="P23:Q23"/>
    <mergeCell ref="R23:S23"/>
    <mergeCell ref="T23:U23"/>
    <mergeCell ref="V23:W23"/>
    <mergeCell ref="X23:Y23"/>
    <mergeCell ref="P24:Q24"/>
    <mergeCell ref="R24:S24"/>
    <mergeCell ref="T24:U24"/>
    <mergeCell ref="V24:W24"/>
    <mergeCell ref="X24:Y24"/>
    <mergeCell ref="P21:Q21"/>
    <mergeCell ref="R21:S21"/>
    <mergeCell ref="T21:U21"/>
    <mergeCell ref="V21:W21"/>
    <mergeCell ref="X21:Y21"/>
    <mergeCell ref="P22:Q22"/>
    <mergeCell ref="R22:S22"/>
    <mergeCell ref="T22:U22"/>
    <mergeCell ref="V22:W22"/>
    <mergeCell ref="X22:Y22"/>
    <mergeCell ref="P19:Q19"/>
    <mergeCell ref="R19:S19"/>
    <mergeCell ref="T19:U19"/>
    <mergeCell ref="V19:W19"/>
    <mergeCell ref="X19:Y19"/>
    <mergeCell ref="P20:Q20"/>
    <mergeCell ref="R20:S20"/>
    <mergeCell ref="T20:U20"/>
    <mergeCell ref="V20:W20"/>
    <mergeCell ref="X20:Y20"/>
    <mergeCell ref="P17:Q17"/>
    <mergeCell ref="R17:S17"/>
    <mergeCell ref="T17:U17"/>
    <mergeCell ref="V17:W17"/>
    <mergeCell ref="X17:Y17"/>
    <mergeCell ref="P18:Q18"/>
    <mergeCell ref="R18:S18"/>
    <mergeCell ref="T18:U18"/>
    <mergeCell ref="V18:W18"/>
    <mergeCell ref="X18:Y18"/>
    <mergeCell ref="P15:Q15"/>
    <mergeCell ref="R15:S15"/>
    <mergeCell ref="T15:U15"/>
    <mergeCell ref="V15:W15"/>
    <mergeCell ref="X15:Y15"/>
    <mergeCell ref="P16:Q16"/>
    <mergeCell ref="R16:S16"/>
    <mergeCell ref="T16:U16"/>
    <mergeCell ref="V16:W16"/>
    <mergeCell ref="X16:Y16"/>
    <mergeCell ref="P13:Q13"/>
    <mergeCell ref="R13:S13"/>
    <mergeCell ref="T13:U13"/>
    <mergeCell ref="V13:W13"/>
    <mergeCell ref="X13:Y13"/>
    <mergeCell ref="P14:Q14"/>
    <mergeCell ref="R14:S14"/>
    <mergeCell ref="T14:U14"/>
    <mergeCell ref="V14:W14"/>
    <mergeCell ref="X14:Y14"/>
    <mergeCell ref="P11:Q11"/>
    <mergeCell ref="R11:S11"/>
    <mergeCell ref="T11:U11"/>
    <mergeCell ref="V11:W11"/>
    <mergeCell ref="X11:Y11"/>
    <mergeCell ref="P12:Q12"/>
    <mergeCell ref="R12:S12"/>
    <mergeCell ref="T12:U12"/>
    <mergeCell ref="V12:W12"/>
    <mergeCell ref="X12:Y12"/>
    <mergeCell ref="P9:Q9"/>
    <mergeCell ref="R9:S9"/>
    <mergeCell ref="T9:U9"/>
    <mergeCell ref="V9:W9"/>
    <mergeCell ref="X9:Y9"/>
    <mergeCell ref="P10:Q10"/>
    <mergeCell ref="R10:S10"/>
    <mergeCell ref="T10:U10"/>
    <mergeCell ref="V10:W10"/>
    <mergeCell ref="X10:Y10"/>
    <mergeCell ref="P7:Q7"/>
    <mergeCell ref="R7:S7"/>
    <mergeCell ref="T7:U7"/>
    <mergeCell ref="V7:W7"/>
    <mergeCell ref="X7:Y7"/>
    <mergeCell ref="P8:Q8"/>
    <mergeCell ref="R8:S8"/>
    <mergeCell ref="T8:U8"/>
    <mergeCell ref="V8:W8"/>
    <mergeCell ref="X8:Y8"/>
    <mergeCell ref="D3:N3"/>
    <mergeCell ref="L20:M20"/>
    <mergeCell ref="L18:M18"/>
    <mergeCell ref="L19:M19"/>
    <mergeCell ref="L4:M4"/>
    <mergeCell ref="J18:K18"/>
    <mergeCell ref="J14:K14"/>
    <mergeCell ref="L7:M7"/>
    <mergeCell ref="D6:E6"/>
    <mergeCell ref="J8:K8"/>
    <mergeCell ref="L8:M8"/>
    <mergeCell ref="H8:I8"/>
    <mergeCell ref="F15:G15"/>
    <mergeCell ref="H17:I17"/>
    <mergeCell ref="J17:K17"/>
    <mergeCell ref="L17:M17"/>
    <mergeCell ref="F16:G16"/>
    <mergeCell ref="L14:M14"/>
    <mergeCell ref="L15:M15"/>
    <mergeCell ref="H14:I14"/>
    <mergeCell ref="H15:I15"/>
    <mergeCell ref="J16:K16"/>
    <mergeCell ref="F13:G13"/>
    <mergeCell ref="D17:E17"/>
    <mergeCell ref="F17:G17"/>
    <mergeCell ref="D22:E22"/>
    <mergeCell ref="F22:G22"/>
    <mergeCell ref="D24:E24"/>
    <mergeCell ref="F24:G24"/>
    <mergeCell ref="F7:G7"/>
    <mergeCell ref="H7:I7"/>
    <mergeCell ref="H9:I9"/>
    <mergeCell ref="H10:I10"/>
    <mergeCell ref="H13:I13"/>
    <mergeCell ref="H11:I11"/>
    <mergeCell ref="F12:G12"/>
    <mergeCell ref="H16:I16"/>
    <mergeCell ref="H18:I18"/>
    <mergeCell ref="F19:G19"/>
    <mergeCell ref="F20:G20"/>
    <mergeCell ref="F21:G21"/>
    <mergeCell ref="D18:E18"/>
    <mergeCell ref="F18:G18"/>
    <mergeCell ref="D19:E19"/>
    <mergeCell ref="F8:G8"/>
    <mergeCell ref="H19:I19"/>
    <mergeCell ref="H20:I20"/>
    <mergeCell ref="F14:G14"/>
    <mergeCell ref="D14:E14"/>
    <mergeCell ref="J9:K9"/>
    <mergeCell ref="L11:M11"/>
    <mergeCell ref="J10:K10"/>
    <mergeCell ref="L16:M16"/>
    <mergeCell ref="J15:K15"/>
    <mergeCell ref="D15:E15"/>
    <mergeCell ref="D16:E16"/>
    <mergeCell ref="J11:K11"/>
    <mergeCell ref="L12:M12"/>
    <mergeCell ref="L9:M9"/>
    <mergeCell ref="L10:M10"/>
    <mergeCell ref="D4:E4"/>
    <mergeCell ref="F4:G4"/>
    <mergeCell ref="H4:I4"/>
    <mergeCell ref="J4:K4"/>
    <mergeCell ref="J7:K7"/>
    <mergeCell ref="D7:E7"/>
    <mergeCell ref="A1:AB1"/>
    <mergeCell ref="D13:E13"/>
    <mergeCell ref="D12:E12"/>
    <mergeCell ref="D8:E8"/>
    <mergeCell ref="D9:E9"/>
    <mergeCell ref="F9:G9"/>
    <mergeCell ref="D10:E10"/>
    <mergeCell ref="F10:G10"/>
    <mergeCell ref="D11:E11"/>
    <mergeCell ref="F11:G11"/>
    <mergeCell ref="J6:K6"/>
    <mergeCell ref="L6:M6"/>
    <mergeCell ref="H12:I12"/>
    <mergeCell ref="J13:K13"/>
    <mergeCell ref="L13:M13"/>
    <mergeCell ref="J12:K12"/>
    <mergeCell ref="F6:G6"/>
    <mergeCell ref="H6:I6"/>
    <mergeCell ref="A27:AB27"/>
    <mergeCell ref="H21:I21"/>
    <mergeCell ref="J19:K19"/>
    <mergeCell ref="J20:K20"/>
    <mergeCell ref="J21:K21"/>
    <mergeCell ref="L21:M21"/>
    <mergeCell ref="J23:K23"/>
    <mergeCell ref="L23:M23"/>
    <mergeCell ref="J25:K25"/>
    <mergeCell ref="H22:I22"/>
    <mergeCell ref="J22:K22"/>
    <mergeCell ref="L22:M22"/>
    <mergeCell ref="D25:E25"/>
    <mergeCell ref="F25:G25"/>
    <mergeCell ref="H25:I25"/>
    <mergeCell ref="H23:I23"/>
    <mergeCell ref="L25:M25"/>
    <mergeCell ref="L24:M24"/>
    <mergeCell ref="H24:I24"/>
    <mergeCell ref="J24:K24"/>
    <mergeCell ref="D20:E20"/>
    <mergeCell ref="D21:E21"/>
    <mergeCell ref="D23:E23"/>
    <mergeCell ref="F23:G23"/>
  </mergeCells>
  <printOptions horizontalCentered="1"/>
  <pageMargins left="0.35" right="0.85" top="0.35" bottom="0.35" header="0.3" footer="0.3"/>
  <pageSetup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Tear Sheet</vt:lpstr>
      <vt:lpstr>Configuration</vt:lpstr>
      <vt:lpstr>Options</vt:lpstr>
      <vt:lpstr>Pricing</vt:lpstr>
      <vt:lpstr>Configuration!Print_Area</vt:lpstr>
      <vt:lpstr>Options!Print_Area</vt:lpstr>
      <vt:lpstr>Pricing!Print_Area</vt:lpstr>
      <vt:lpstr>'Tear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Authorized Customer</dc:creator>
  <cp:lastModifiedBy>Cody Fast</cp:lastModifiedBy>
  <cp:lastPrinted>2019-07-01T18:45:36Z</cp:lastPrinted>
  <dcterms:created xsi:type="dcterms:W3CDTF">2009-07-09T03:35:39Z</dcterms:created>
  <dcterms:modified xsi:type="dcterms:W3CDTF">2024-06-28T17:20:33Z</dcterms:modified>
</cp:coreProperties>
</file>