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Q:\2025 Sales Season\"/>
    </mc:Choice>
  </mc:AlternateContent>
  <xr:revisionPtr revIDLastSave="0" documentId="13_ncr:1_{3B51AF1E-6913-4E36-B918-834CB41D31C8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Tear Sheet" sheetId="6" r:id="rId1"/>
    <sheet name="Configuration" sheetId="8" r:id="rId2"/>
    <sheet name="Options" sheetId="9" r:id="rId3"/>
    <sheet name="Pricing" sheetId="4" r:id="rId4"/>
  </sheets>
  <definedNames>
    <definedName name="_xlnm.Print_Area" localSheetId="1">Configuration!$A$1:$P$89</definedName>
    <definedName name="_xlnm.Print_Area" localSheetId="2">Options!$A$1:$P$41</definedName>
    <definedName name="_xlnm.Print_Area" localSheetId="3">Pricing!$A$1:$T$29</definedName>
    <definedName name="_xlnm.Print_Area" localSheetId="0">'Tear Sheet'!$A$1:$T$21</definedName>
    <definedName name="Z_C0E40A2A_927B_4199_8ADB_659541580701_.wvu.PrintArea" localSheetId="3" hidden="1">Pricing!$A$1:$V$29</definedName>
    <definedName name="Z_C0E40A2A_927B_4199_8ADB_659541580701_.wvu.PrintArea" localSheetId="0" hidden="1">'Tear Sheet'!$A$1:$W$21</definedName>
  </definedNames>
  <calcPr calcId="191029"/>
  <customWorkbookViews>
    <customWorkbookView name="Print" guid="{C0E40A2A-927B-4199-8ADB-659541580701}" maximized="1" xWindow="1" yWindow="1" windowWidth="1362" windowHeight="5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68" i="8" l="1"/>
  <c r="O70" i="8" s="1"/>
  <c r="O63" i="8"/>
  <c r="O51" i="8"/>
  <c r="O50" i="8"/>
  <c r="O58" i="8"/>
  <c r="O66" i="8"/>
  <c r="O65" i="8"/>
  <c r="O64" i="8"/>
  <c r="O62" i="8"/>
  <c r="O61" i="8"/>
  <c r="O60" i="8"/>
  <c r="O59" i="8"/>
  <c r="O35" i="8" l="1"/>
  <c r="O36" i="8"/>
  <c r="O25" i="9"/>
  <c r="O24" i="9"/>
  <c r="O23" i="9"/>
  <c r="O22" i="9"/>
  <c r="O21" i="9"/>
  <c r="O8" i="9" l="1"/>
  <c r="O7" i="9"/>
  <c r="O6" i="9"/>
  <c r="O5" i="9"/>
  <c r="O4" i="9"/>
  <c r="O41" i="8" l="1"/>
  <c r="O42" i="8"/>
  <c r="O46" i="8"/>
  <c r="O45" i="8"/>
  <c r="O44" i="8"/>
  <c r="O43" i="8"/>
  <c r="O12" i="9" l="1"/>
  <c r="O18" i="9" l="1"/>
  <c r="O17" i="9"/>
  <c r="O16" i="9"/>
  <c r="O15" i="9"/>
  <c r="O19" i="8" l="1"/>
  <c r="O18" i="8"/>
  <c r="O17" i="8"/>
  <c r="O16" i="8"/>
  <c r="O15" i="8"/>
  <c r="O14" i="8"/>
  <c r="O13" i="8"/>
  <c r="O29" i="9" l="1"/>
  <c r="O28" i="9"/>
  <c r="O27" i="9"/>
  <c r="O32" i="8" l="1"/>
  <c r="O27" i="8"/>
  <c r="G2" i="9" l="1"/>
  <c r="O33" i="9" l="1"/>
  <c r="L2" i="9" l="1"/>
  <c r="O31" i="8" l="1"/>
  <c r="O30" i="8"/>
  <c r="O26" i="8"/>
  <c r="O25" i="8"/>
  <c r="O24" i="8"/>
  <c r="O23" i="8"/>
  <c r="O38" i="8" l="1"/>
  <c r="O37" i="8"/>
  <c r="C2" i="9" l="1"/>
  <c r="O32" i="9"/>
  <c r="O31" i="9"/>
  <c r="O30" i="9"/>
  <c r="O35" i="9" l="1"/>
  <c r="O69" i="8" s="1"/>
  <c r="O71" i="8" l="1"/>
  <c r="O72" i="8" l="1"/>
  <c r="O73" i="8" l="1"/>
  <c r="O78" i="8" s="1"/>
</calcChain>
</file>

<file path=xl/sharedStrings.xml><?xml version="1.0" encoding="utf-8"?>
<sst xmlns="http://schemas.openxmlformats.org/spreadsheetml/2006/main" count="472" uniqueCount="235">
  <si>
    <t>Date</t>
  </si>
  <si>
    <t>Dealer Name</t>
  </si>
  <si>
    <t>Address</t>
  </si>
  <si>
    <t>Dealer Phone #</t>
  </si>
  <si>
    <t>Customer Name</t>
  </si>
  <si>
    <t>Model</t>
  </si>
  <si>
    <t>Boom</t>
  </si>
  <si>
    <t>Tank Size</t>
  </si>
  <si>
    <t>Nozzle Spacing</t>
  </si>
  <si>
    <t>F</t>
  </si>
  <si>
    <t>S</t>
  </si>
  <si>
    <t>Price</t>
  </si>
  <si>
    <t>99TRD380</t>
  </si>
  <si>
    <t>FAST INJECTION FOAM MARKER</t>
  </si>
  <si>
    <t>99EAGSO</t>
  </si>
  <si>
    <t>Subtotal</t>
  </si>
  <si>
    <t>Total</t>
  </si>
  <si>
    <t>Fast Sales 
Rep Initial</t>
  </si>
  <si>
    <t>N/C</t>
  </si>
  <si>
    <t>Trade Allowance</t>
  </si>
  <si>
    <t>Discount</t>
  </si>
  <si>
    <t>Nozzle Bodies</t>
  </si>
  <si>
    <t>FS95</t>
  </si>
  <si>
    <t>060</t>
  </si>
  <si>
    <t>T</t>
  </si>
  <si>
    <t>066</t>
  </si>
  <si>
    <t>080</t>
  </si>
  <si>
    <t>088</t>
  </si>
  <si>
    <t>090</t>
  </si>
  <si>
    <t>Price 1800 Gallon</t>
  </si>
  <si>
    <t>Price 2400 Gallon</t>
  </si>
  <si>
    <t>380/90R54 (PAIR)</t>
  </si>
  <si>
    <t>99TRD38054</t>
  </si>
  <si>
    <t>City</t>
  </si>
  <si>
    <t>Fast Sales
Order #</t>
  </si>
  <si>
    <t>PO#</t>
  </si>
  <si>
    <t>Sales Rep Initial</t>
  </si>
  <si>
    <t>State</t>
  </si>
  <si>
    <t>Zip</t>
  </si>
  <si>
    <r>
      <t>SPRAYER KIT NUMBER</t>
    </r>
    <r>
      <rPr>
        <b/>
        <sz val="8"/>
        <rFont val="Arial"/>
        <family val="2"/>
      </rPr>
      <t xml:space="preserve"> (REFER TO PRICING PAGE FOR KIT NUMBER AND PRICING)</t>
    </r>
  </si>
  <si>
    <t>BASE</t>
  </si>
  <si>
    <t>QTY</t>
  </si>
  <si>
    <t>PRICE</t>
  </si>
  <si>
    <t>N/C (Inc In Base)</t>
  </si>
  <si>
    <t>SPECIAL &amp; ADDITIONAL OPTIONS</t>
  </si>
  <si>
    <t>Options</t>
  </si>
  <si>
    <t>NOZZLE POSITIONING INFORMATION</t>
  </si>
  <si>
    <t>15 IN (*2)</t>
  </si>
  <si>
    <t>20 IN</t>
  </si>
  <si>
    <t>22 IN</t>
  </si>
  <si>
    <t>LN-</t>
  </si>
  <si>
    <t>-CN-</t>
  </si>
  <si>
    <t>-RN</t>
  </si>
  <si>
    <t>-CN</t>
  </si>
  <si>
    <t>15 IN</t>
  </si>
  <si>
    <t>10 IN</t>
  </si>
  <si>
    <t>11 IN</t>
  </si>
  <si>
    <r>
      <rPr>
        <b/>
        <sz val="10"/>
        <color theme="1"/>
        <rFont val="Arial"/>
        <family val="2"/>
      </rPr>
      <t>LN</t>
    </r>
    <r>
      <rPr>
        <sz val="10"/>
        <color theme="1"/>
        <rFont val="Arial"/>
        <family val="2"/>
      </rPr>
      <t xml:space="preserve"> - LEFT NOZZLE</t>
    </r>
  </si>
  <si>
    <r>
      <rPr>
        <b/>
        <sz val="10"/>
        <color theme="1"/>
        <rFont val="Arial"/>
        <family val="2"/>
      </rPr>
      <t>CN</t>
    </r>
    <r>
      <rPr>
        <sz val="10"/>
        <color theme="1"/>
        <rFont val="Arial"/>
        <family val="2"/>
      </rPr>
      <t xml:space="preserve"> - CENTER NOZZLE</t>
    </r>
  </si>
  <si>
    <r>
      <rPr>
        <b/>
        <sz val="10"/>
        <color theme="1"/>
        <rFont val="Arial"/>
        <family val="2"/>
      </rPr>
      <t>RN</t>
    </r>
    <r>
      <rPr>
        <sz val="10"/>
        <color theme="1"/>
        <rFont val="Arial"/>
        <family val="2"/>
      </rPr>
      <t xml:space="preserve"> - RIGHT NOZZLE</t>
    </r>
  </si>
  <si>
    <t>SIGNATURE</t>
  </si>
  <si>
    <t>QTY.</t>
  </si>
  <si>
    <t>BOOM HEIGHT CONTROL</t>
  </si>
  <si>
    <t>ADDITIONAL OPTIONS</t>
  </si>
  <si>
    <t>NOTES</t>
  </si>
  <si>
    <t>Total Special Options</t>
  </si>
  <si>
    <t>MODEL</t>
  </si>
  <si>
    <t>TANK SIZE</t>
  </si>
  <si>
    <t>BOOM</t>
  </si>
  <si>
    <t>NOZZLE SPACING</t>
  </si>
  <si>
    <t>FIELD SERVICE KIT</t>
  </si>
  <si>
    <t>99FIMTRLRWB1GAL</t>
  </si>
  <si>
    <t>99HYPIND07</t>
  </si>
  <si>
    <t>CHEMICAL EDUCTOR – HYPRO CLEAN LOAD 7.5 GALLON</t>
  </si>
  <si>
    <t>Rev</t>
  </si>
  <si>
    <t>TRACTOR MAKE/MODEL</t>
  </si>
  <si>
    <t>PLANTER WIDTH</t>
  </si>
  <si>
    <t>Cust Phone #</t>
  </si>
  <si>
    <t>Bill To</t>
  </si>
  <si>
    <t>Ship To</t>
  </si>
  <si>
    <t>Name</t>
  </si>
  <si>
    <t>STANDARD SIGHT GAUGE 1800 GAL</t>
  </si>
  <si>
    <t>STANDARD SIGHT GAUGE 2400 GAL</t>
  </si>
  <si>
    <t>ELECTRONIC SIGHT GAUGE 1800 GAL</t>
  </si>
  <si>
    <t>ELECTRONIC SIGHT GAUGE 2400 GAL</t>
  </si>
  <si>
    <t>HYPRO PUMP 9306C - HMIC - MB</t>
  </si>
  <si>
    <t>SIGHT GAUGE (Check One)</t>
  </si>
  <si>
    <t>PUMP (Check One)</t>
  </si>
  <si>
    <r>
      <t xml:space="preserve">380/90R46 (PAIR) </t>
    </r>
    <r>
      <rPr>
        <sz val="8"/>
        <color indexed="8"/>
        <rFont val="Arial"/>
        <family val="2"/>
      </rPr>
      <t>1800 GALLON STANDARD</t>
    </r>
  </si>
  <si>
    <t>480/80/R50 (PAIR)</t>
  </si>
  <si>
    <t>DUALS 380/90R46 - 10 BOLT HUB</t>
  </si>
  <si>
    <t>DUALS 380/90R54</t>
  </si>
  <si>
    <r>
      <t xml:space="preserve">480/80/R50 (PAIR) </t>
    </r>
    <r>
      <rPr>
        <sz val="8"/>
        <color indexed="8"/>
        <rFont val="Arial"/>
        <family val="2"/>
      </rPr>
      <t>2400 GALLON STANDARD</t>
    </r>
  </si>
  <si>
    <t>Build Date</t>
  </si>
  <si>
    <t>99PUH61C</t>
  </si>
  <si>
    <t>99SGAE1800FS</t>
  </si>
  <si>
    <t>99SGAE2400FS</t>
  </si>
  <si>
    <t>9938090R46</t>
  </si>
  <si>
    <t>9938090R54STD</t>
  </si>
  <si>
    <t>9948080R50ADJYLW</t>
  </si>
  <si>
    <t>NZL BODY</t>
  </si>
  <si>
    <t>COLOR (BLK or RED)</t>
  </si>
  <si>
    <t>99RPRKSPRYR_____</t>
  </si>
  <si>
    <t>TF</t>
  </si>
  <si>
    <t>CONFIGURATION   |   SERIES 9500TF SUSPENDED BOOM TRAILER SPRAYER</t>
  </si>
  <si>
    <t>SERIES 9500TF SUSPENDED BOOM TRAILER SPRAYER</t>
  </si>
  <si>
    <t>OPTIONS   |   SERIES 9500TF SUSPENDED BOOM TRAILER SPRAYER</t>
  </si>
  <si>
    <t>PRICING   |   SERIES 9500TF SUSPENDED BOOM TRAILER SPRAYER</t>
  </si>
  <si>
    <t>9518TF
(1800 Gallon)</t>
  </si>
  <si>
    <t>9524TF
(2400 Gallon)</t>
  </si>
  <si>
    <t>TIRE/TRACK OPTIONS (1800 Gal - Must Select One)</t>
  </si>
  <si>
    <t>TIRE/TRACK OPTIONS (2400 Gal - Must Select One)</t>
  </si>
  <si>
    <t>99TRKTTS_____</t>
  </si>
  <si>
    <t>CAMSO (Camoplast) 15" TTS TRACK SYSTEM</t>
  </si>
  <si>
    <t>99PUACE205SPYROP</t>
  </si>
  <si>
    <t>CONTROLLERS  (Must Choose One)</t>
  </si>
  <si>
    <t>Early Order Discount</t>
  </si>
  <si>
    <t>When ordering dual tires please highlight desired dual spacing:</t>
  </si>
  <si>
    <t>62"/120"</t>
  </si>
  <si>
    <t>88"/132"</t>
  </si>
  <si>
    <t>Other (Specify)</t>
  </si>
  <si>
    <t>80"</t>
  </si>
  <si>
    <t>88"</t>
  </si>
  <si>
    <t>120"</t>
  </si>
  <si>
    <t>132"</t>
  </si>
  <si>
    <t>99STEERHIT______</t>
  </si>
  <si>
    <t>99SGA1800BLK</t>
  </si>
  <si>
    <t>99SGA2400BLK</t>
  </si>
  <si>
    <t>Other Customer Supplied Rate Controller (Specify)</t>
  </si>
  <si>
    <t>AXLE POSITION</t>
  </si>
  <si>
    <t>SINGLE TIRE/TRACK AXLE SPACING (MUST FILL OUT)</t>
  </si>
  <si>
    <t>MIDDLE (Standard)</t>
  </si>
  <si>
    <t>Field Position</t>
  </si>
  <si>
    <t>FORWARD</t>
  </si>
  <si>
    <t>REAR</t>
  </si>
  <si>
    <t>9920RACR7ISOCPH</t>
  </si>
  <si>
    <t>RAVEN 450 CTRL KIT/CABLES W/ SKYTRAK UP TO 6 SECTIONS</t>
  </si>
  <si>
    <t>9920RACR7ISOCPHJD</t>
  </si>
  <si>
    <t>** Pricing for CR7 is for VT Console Only, for additional unlocks such as GPS or Task/Section Control, refer to Auxillary Price Sheet</t>
  </si>
  <si>
    <t>RAVEN ISO RATE CONTROL MODULE, CABLES TO TRACTOR ISO HOOK-UP, NO VT CONSOLE</t>
  </si>
  <si>
    <t>9920RACR7ISOH</t>
  </si>
  <si>
    <t>RAVEN CR7 ISO DISPLAY WITH COMPLETE ISO HARNESS (Non-ISO Tractor)**</t>
  </si>
  <si>
    <t>99PUACE205PWMSPYROP</t>
  </si>
  <si>
    <t>If Ordering Non-Standard Pumbing, Please Specify From Left to Right 
How Many Nozzles Should Be in Each Plumbing Section</t>
  </si>
  <si>
    <t>SHIPPING (Check Which Applies)</t>
  </si>
  <si>
    <t>Ship On Truck</t>
  </si>
  <si>
    <t>Will Call</t>
  </si>
  <si>
    <t>Out of Factory 
For Shipping</t>
  </si>
  <si>
    <t>47 PIN PRODUCT CONTROL CABLE - Customer Supplied JDRC2000 Rate Controller/Raven RCM</t>
  </si>
  <si>
    <t>47 PIN To 37 PIN PRODUCT CONTROL CABLE - Customer Supplied GreenStar Rate Controller</t>
  </si>
  <si>
    <t>47 PIN To 16 PIN PRODUCT CONTROL CABLE - Customer Supplied Raven 450</t>
  </si>
  <si>
    <t>47 PIN PRODUCT CONTROL CABLE - Customer Supplied Rate Controller (Other - Specify Below)</t>
  </si>
  <si>
    <t>47P4506BFS</t>
  </si>
  <si>
    <t>47PCS4506BTS</t>
  </si>
  <si>
    <t>47PPTFS</t>
  </si>
  <si>
    <t>STEERABLE HITCH - COMPENSATES ON HEADLANDS AND HILLSIDES - ISO SYSTEM</t>
  </si>
  <si>
    <t>RAVEN CR7 ISO DISPLAY WITH DEERE HARNESS (DEERE ISO Tractor)**</t>
  </si>
  <si>
    <t>RAVEN CR7 ISO DISPLAY WITH HARNESS (NON-DEERE ISO Tractor)**</t>
  </si>
  <si>
    <t>47PRCM__BTS</t>
  </si>
  <si>
    <t>47PCSJDRC__BTS</t>
  </si>
  <si>
    <t>47PCSJDGS__BTS</t>
  </si>
  <si>
    <t>47PCSRC__BTS</t>
  </si>
  <si>
    <t>ACE 750 OASIS WET SEAL PUMP</t>
  </si>
  <si>
    <t>99PUACE750OASISPWM</t>
  </si>
  <si>
    <t>99WGTLC8090WB</t>
  </si>
  <si>
    <t>WING TILT STOPS AT CENTER/LEVEL - Not available when selecting autoboom height control</t>
  </si>
  <si>
    <t>99WGTLC8090WBNO</t>
  </si>
  <si>
    <t>WINGS TILT BELOW CENTER/LEVEL - Included when selecting autoboom height control</t>
  </si>
  <si>
    <t>99EPFLN00</t>
  </si>
  <si>
    <t>MANUAL FENCELINE NOZZLES - Both Sides</t>
  </si>
  <si>
    <r>
      <t xml:space="preserve">ELECTRIC FENCE LINE NOZZLES </t>
    </r>
    <r>
      <rPr>
        <sz val="6"/>
        <color indexed="8"/>
        <rFont val="Arial"/>
        <family val="2"/>
      </rPr>
      <t>(ONE SIDE)</t>
    </r>
    <r>
      <rPr>
        <sz val="9"/>
        <color indexed="8"/>
        <rFont val="Arial"/>
        <family val="2"/>
      </rPr>
      <t xml:space="preserve"> -RCM, Hawkeye, JDRC2K (47 Pin only)</t>
    </r>
  </si>
  <si>
    <r>
      <t xml:space="preserve">ELECTRIC FENCE LINE NOZZLES </t>
    </r>
    <r>
      <rPr>
        <sz val="6"/>
        <color indexed="8"/>
        <rFont val="Arial"/>
        <family val="2"/>
      </rPr>
      <t xml:space="preserve">(BOTH SIDES) </t>
    </r>
    <r>
      <rPr>
        <sz val="9"/>
        <color indexed="8"/>
        <rFont val="Arial"/>
        <family val="2"/>
      </rPr>
      <t>-RCM, Hawkeye, JDRC2K (47 Pin only)</t>
    </r>
  </si>
  <si>
    <r>
      <t xml:space="preserve">ELECTRIC FENCE LINE NOZZLES </t>
    </r>
    <r>
      <rPr>
        <sz val="6"/>
        <color indexed="8"/>
        <rFont val="Arial"/>
        <family val="2"/>
      </rPr>
      <t xml:space="preserve">(ONE SIDE) </t>
    </r>
    <r>
      <rPr>
        <sz val="10"/>
        <color indexed="8"/>
        <rFont val="Arial"/>
        <family val="2"/>
      </rPr>
      <t>-450, JD Greenstar (16 &amp; 37 Pin only)</t>
    </r>
  </si>
  <si>
    <r>
      <t xml:space="preserve">ELECTRIC FENCE LINE NOZZLES </t>
    </r>
    <r>
      <rPr>
        <sz val="6"/>
        <color indexed="8"/>
        <rFont val="Arial"/>
        <family val="2"/>
      </rPr>
      <t xml:space="preserve">(BOTH SIDES) </t>
    </r>
    <r>
      <rPr>
        <sz val="10"/>
        <color indexed="8"/>
        <rFont val="Arial"/>
        <family val="2"/>
      </rPr>
      <t>-450, JD Greenstar (16 &amp; 37 Pin only)</t>
    </r>
  </si>
  <si>
    <t>WING TILT LINKAGE (MUST CHOOSE ONE IF NO AUTOBOOM HEIGHT CONTROL IS SELECTED)</t>
  </si>
  <si>
    <t>DEERE GREENSTAR ISO RATE CONTROLLER, CABLES TO TRACTOR ISO HOOK-UP, NO VT CONSOLE</t>
  </si>
  <si>
    <t>SELECT NUMBER OF BALL VALVES/PLUMBING SECTIONS (Enter Qty of 1) MUST CHOOSE ONE</t>
  </si>
  <si>
    <t>Qty</t>
  </si>
  <si>
    <t>60' or 66' BOOM</t>
  </si>
  <si>
    <t>88' or 90' BOOM</t>
  </si>
  <si>
    <t>3 Sections</t>
  </si>
  <si>
    <t>N/C (Base)</t>
  </si>
  <si>
    <t>4 Sections</t>
  </si>
  <si>
    <t>5 Sections</t>
  </si>
  <si>
    <t>6 Sections</t>
  </si>
  <si>
    <t>8 Sections</t>
  </si>
  <si>
    <t>SPRAY TIPS (Enter correct qty of tips included with base model. No tip returns/credits are allowed. For additional tips please refer to FAST Parts Catalog and order additional tips from Parts Dept.)</t>
  </si>
  <si>
    <t>TRIPLE NOZZLE BODIES - TeeJet AIXR 110003 Tip, Cap, Gasket</t>
  </si>
  <si>
    <t>TRIPLE NOZZLE BODIES - TeeJet AIXR 110004 Tip, Cap, Gasket</t>
  </si>
  <si>
    <t>SINGLE NOZZLE BODIES - TeeJet AIXR 110003 Tip, Cap, Gasket</t>
  </si>
  <si>
    <t>SINGLE NOZZLE BODIES - TeeJet AIXR 110004 Tip, Cap, Gasket</t>
  </si>
  <si>
    <t>47PJDRC__BTS</t>
  </si>
  <si>
    <t>BOOM SPRAY LIGHTS - BLUE - Tied into Light Harness on Sprayer</t>
  </si>
  <si>
    <t>RAVEN SECTION REMOTE TO TOGGLE BOOM SECTIONS ON/OFF - ONLY WORKS WITH RAVEN RCM</t>
  </si>
  <si>
    <t>ACE 750 OASIS WET SEAL PUMP WITH INTEGRATED PWM VALVE (Not Recommended with Greenstar Rate Control)</t>
  </si>
  <si>
    <t>99WGTLCUOEM</t>
  </si>
  <si>
    <t>WING TILT ACCUMULATOR - (Can't be purchased with any boom height control) - ALLOWS BOOM TO TILT BELOW CENTER/LEVEL</t>
  </si>
  <si>
    <t xml:space="preserve">ACE 255F 304 WET SEAL PUMP </t>
  </si>
  <si>
    <t>ACE 255F 304 WET SEAL PUMP WITH INTEGRATED PWM VALVE (Not Recommended with Greenstar Rate Control)</t>
  </si>
  <si>
    <t>NORAC UC7 BOOM HEIGHT CONTROL - ISO - 2 SENSOR SYSTEM</t>
  </si>
  <si>
    <t>NORAC UC7 BOOM HEIGHT CONTROL - STANDALONE DISPLAY - 2 SENSOR SYSTEM</t>
  </si>
  <si>
    <t>99RAUG____WHLKT</t>
  </si>
  <si>
    <r>
      <rPr>
        <b/>
        <sz val="10"/>
        <rFont val="Arial"/>
        <family val="2"/>
      </rPr>
      <t xml:space="preserve">Short Coupled Design
</t>
    </r>
    <r>
      <rPr>
        <sz val="10"/>
        <rFont val="Arial"/>
        <family val="2"/>
      </rPr>
      <t xml:space="preserve">176" hitch-pin to axle
Improved tracking
Less crop damage
</t>
    </r>
    <r>
      <rPr>
        <b/>
        <sz val="10"/>
        <rFont val="Arial"/>
        <family val="2"/>
      </rPr>
      <t>Hydraulic Accumulated Center Pivot Center Section</t>
    </r>
    <r>
      <rPr>
        <sz val="10"/>
        <rFont val="Arial"/>
        <family val="2"/>
      </rPr>
      <t xml:space="preserve">
Isolates boom from trailer
Allows for lower spray heights
</t>
    </r>
    <r>
      <rPr>
        <b/>
        <sz val="10"/>
        <rFont val="Arial"/>
        <family val="2"/>
      </rPr>
      <t>Fast Tank Design</t>
    </r>
    <r>
      <rPr>
        <sz val="10"/>
        <rFont val="Arial"/>
        <family val="2"/>
      </rPr>
      <t xml:space="preserve">
US Patent #7,585,000
1800 or 2400 gallon capacities
Low and wide center of gravity
</t>
    </r>
    <r>
      <rPr>
        <b/>
        <sz val="10"/>
        <rFont val="Arial"/>
        <family val="2"/>
      </rPr>
      <t>Large Trough Sloped Sump</t>
    </r>
    <r>
      <rPr>
        <sz val="10"/>
        <rFont val="Arial"/>
        <family val="2"/>
      </rPr>
      <t xml:space="preserve">
Sump with additional drop-down for maximum clean-out
Keep pump primed on long slopes
</t>
    </r>
    <r>
      <rPr>
        <b/>
        <sz val="10"/>
        <rFont val="Arial"/>
        <family val="2"/>
      </rPr>
      <t>Single Draw Hitch</t>
    </r>
    <r>
      <rPr>
        <sz val="10"/>
        <rFont val="Arial"/>
        <family val="2"/>
      </rPr>
      <t xml:space="preserve">
Minimal crop damage for late season spraying
</t>
    </r>
    <r>
      <rPr>
        <b/>
        <sz val="10"/>
        <rFont val="Arial"/>
        <family val="2"/>
      </rPr>
      <t>Multiple Boom Sizes</t>
    </r>
    <r>
      <rPr>
        <sz val="10"/>
        <rFont val="Arial"/>
        <family val="2"/>
      </rPr>
      <t xml:space="preserve">
60', 66', 80', 88', 90', and 100'
</t>
    </r>
    <r>
      <rPr>
        <b/>
        <sz val="10"/>
        <rFont val="Arial"/>
        <family val="2"/>
      </rPr>
      <t xml:space="preserve">
Sleeved Hydraulic Hoses and Wiring Harness by Tongue
</t>
    </r>
    <r>
      <rPr>
        <sz val="10"/>
        <rFont val="Arial"/>
        <family val="2"/>
      </rPr>
      <t>User friendly, clean look</t>
    </r>
  </si>
  <si>
    <t>Freight Estimate</t>
  </si>
  <si>
    <r>
      <t xml:space="preserve">PWM - PULSING NOZZLE SYSTEMS - </t>
    </r>
    <r>
      <rPr>
        <sz val="11"/>
        <color rgb="FF000000"/>
        <rFont val="Arial"/>
        <family val="2"/>
      </rPr>
      <t>Provides Consistent Spray Pressure, Droplet Size, and Coverage at Varying Speeds (Roughly a 5-15+ MPH Speed Range). Includes Turn Compensation. Need to Also Select PWM Pump. Pressure Transducer Pricing Included. Includes Full ISO Harnessing (Leave Controller Section Blank on Configuration Page)</t>
    </r>
  </si>
  <si>
    <t>99CAPSTAN____</t>
  </si>
  <si>
    <t>ELECTRIC AGITATION SHUT OFF - Do Not Select if Electric Trailer Valves Option is Selected</t>
  </si>
  <si>
    <t>99FSEVO</t>
  </si>
  <si>
    <t>RAVEN XRT BOOM HEIGHT CONTROL - ISO - 3 SENSOR SYSTEM</t>
  </si>
  <si>
    <r>
      <rPr>
        <b/>
        <sz val="10"/>
        <rFont val="Arial"/>
        <family val="2"/>
      </rPr>
      <t>Dual Wheel Capability</t>
    </r>
    <r>
      <rPr>
        <sz val="10"/>
        <rFont val="Arial"/>
        <family val="2"/>
      </rPr>
      <t xml:space="preserve">
62-120", 80-120", 88-132"
</t>
    </r>
    <r>
      <rPr>
        <b/>
        <sz val="10"/>
        <rFont val="Arial"/>
        <family val="2"/>
      </rPr>
      <t>Hydraulic Pump</t>
    </r>
    <r>
      <rPr>
        <sz val="10"/>
        <rFont val="Arial"/>
        <family val="2"/>
      </rPr>
      <t xml:space="preserve">
Ace 205-304F
</t>
    </r>
    <r>
      <rPr>
        <b/>
        <sz val="10"/>
        <rFont val="Arial"/>
        <family val="2"/>
      </rPr>
      <t>Pump Hydraulic Flow Limiter</t>
    </r>
    <r>
      <rPr>
        <sz val="10"/>
        <rFont val="Arial"/>
        <family val="2"/>
      </rPr>
      <t xml:space="preserve">
Provides overspeed protection
</t>
    </r>
    <r>
      <rPr>
        <b/>
        <sz val="10"/>
        <rFont val="Arial"/>
        <family val="2"/>
      </rPr>
      <t>Tee-Jet 450 Ball Valves</t>
    </r>
    <r>
      <rPr>
        <sz val="10"/>
        <rFont val="Arial"/>
        <family val="2"/>
      </rPr>
      <t xml:space="preserve">
Three section for 60-66''booms
Four section for 80' booms
Five section on 88'-90' booms
Six section on 100' booms
</t>
    </r>
    <r>
      <rPr>
        <b/>
        <sz val="10"/>
        <rFont val="Arial"/>
        <family val="2"/>
      </rPr>
      <t>TeeJet AIXR Spray Tips</t>
    </r>
    <r>
      <rPr>
        <sz val="10"/>
        <rFont val="Arial"/>
        <family val="2"/>
      </rPr>
      <t xml:space="preserve">
Drift control - air induction
</t>
    </r>
    <r>
      <rPr>
        <b/>
        <sz val="10"/>
        <rFont val="Arial"/>
        <family val="2"/>
      </rPr>
      <t>3" Quick Fill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100 Gallon Rinse Tank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Powder Coat Paint</t>
    </r>
    <r>
      <rPr>
        <sz val="10"/>
        <rFont val="Arial"/>
        <family val="2"/>
      </rPr>
      <t xml:space="preserve">
Durable, attractive finish
</t>
    </r>
    <r>
      <rPr>
        <b/>
        <sz val="10"/>
        <rFont val="Arial"/>
        <family val="2"/>
      </rPr>
      <t>Flow Meter and 1-1/2" Motorized Control Valve</t>
    </r>
  </si>
  <si>
    <t>80' BOOM</t>
  </si>
  <si>
    <t>100' BOOM</t>
  </si>
  <si>
    <t>DUAL SENSOR KIT FOR RAVEN XRT - 2 ADDITIONAL SENSORS</t>
  </si>
  <si>
    <t>TOUCHDOWN WHEEL KIT</t>
  </si>
  <si>
    <t>CAPSTAN 90' BOOM 15" NOZZLE SPACING - With Recirculating Booms and Electric Trailer Valve Option</t>
  </si>
  <si>
    <t>CAPSTAN 90' BOOM 20" NOZZLE SPACING - With Recirculating Booms and Electric Trailer Valve Option</t>
  </si>
  <si>
    <t>CAPSTAN 80' BOOM 15" NOZZLE SPACING - With Recirculating Booms and Electric Trailer Valve Option</t>
  </si>
  <si>
    <t>CAPSTAN 80' BOOM 20" NOZZLE SPACING - With Recirculating Booms and Electric Trailer Valve Option</t>
  </si>
  <si>
    <t>CAPSTAN 100' BOOM 20" NOZZLE SPACING - With Recirculating Booms and Electric Trailer Valve Option</t>
  </si>
  <si>
    <r>
      <t xml:space="preserve">ELECTRIC TRAILER VALVES - Console for In-Cab Control of 3-Way Pump Inlet Valve, Electric Agitation, and Electric Rinse. Allows operator to flush the sprayer boom lines with the rinse tank from the cab of tractor. </t>
    </r>
    <r>
      <rPr>
        <sz val="10"/>
        <color rgb="FFFF0000"/>
        <rFont val="Arial"/>
        <family val="2"/>
      </rPr>
      <t>INCLUDED IN PRICING IF ORDERING CAPSTAN</t>
    </r>
  </si>
  <si>
    <t>STEERABLE HITCH READY TRAILER - Turnbuckles to Lock Trailer, No Electronics, Hyraulics, Cylinders, Sensors</t>
  </si>
  <si>
    <t>99PUACE750OASIFS</t>
  </si>
  <si>
    <t>FENCELINE NOZZLES (MUST CHOOSE ONE UNLESS ORDERING CAPSTAN - Included with Capstan)</t>
  </si>
  <si>
    <r>
      <t xml:space="preserve">CAPSTAN ENVELOP SYSTEM WITH RECIRCULATING BOOMS - </t>
    </r>
    <r>
      <rPr>
        <sz val="10"/>
        <color rgb="FF000000"/>
        <rFont val="Arial"/>
        <family val="2"/>
      </rPr>
      <t>Includes Tip-To-Tip Section Control if ISO Display Supports of 16+ Sections</t>
    </r>
    <r>
      <rPr>
        <b/>
        <sz val="10"/>
        <color indexed="8"/>
        <rFont val="Arial"/>
        <family val="2"/>
      </rPr>
      <t>.</t>
    </r>
    <r>
      <rPr>
        <sz val="10"/>
        <color rgb="FF000000"/>
        <rFont val="Arial"/>
        <family val="2"/>
      </rPr>
      <t xml:space="preserve"> Includes Electric Fencelines</t>
    </r>
  </si>
  <si>
    <r>
      <rPr>
        <b/>
        <sz val="10"/>
        <color rgb="FFFF0000"/>
        <rFont val="Arial"/>
        <family val="2"/>
      </rPr>
      <t>NEW!</t>
    </r>
    <r>
      <rPr>
        <b/>
        <sz val="10"/>
        <rFont val="Arial"/>
        <family val="2"/>
      </rPr>
      <t xml:space="preserve"> Boom Flush Out Valves and Strainer Flush Out Valves
</t>
    </r>
    <r>
      <rPr>
        <b/>
        <sz val="10"/>
        <color rgb="FFFF0000"/>
        <rFont val="Arial"/>
        <family val="2"/>
      </rPr>
      <t>NEW!</t>
    </r>
    <r>
      <rPr>
        <b/>
        <sz val="10"/>
        <rFont val="Arial"/>
        <family val="2"/>
      </rPr>
      <t xml:space="preserve"> Dual Pressure Gauges - </t>
    </r>
    <r>
      <rPr>
        <sz val="10"/>
        <rFont val="Arial"/>
        <family val="2"/>
      </rPr>
      <t>Pump and Boom Line Pressure</t>
    </r>
    <r>
      <rPr>
        <b/>
        <sz val="10"/>
        <rFont val="Arial"/>
        <family val="2"/>
      </rPr>
      <t xml:space="preserve">
Fast Tri-Fold 80'-100' Booms
</t>
    </r>
    <r>
      <rPr>
        <sz val="10"/>
        <rFont val="Arial"/>
        <family val="2"/>
      </rPr>
      <t>80' Boom can fold to spray at 40' and 80'
90' Boom can fold to spray at 60' and 90'
100' boom no longer requires a hitch extension and does not hang behind the center section</t>
    </r>
    <r>
      <rPr>
        <b/>
        <sz val="10"/>
        <rFont val="Arial"/>
        <family val="2"/>
      </rPr>
      <t xml:space="preserve">
Breakaway with Fore and Aft Movement
</t>
    </r>
    <r>
      <rPr>
        <sz val="10"/>
        <rFont val="Arial"/>
        <family val="2"/>
      </rPr>
      <t xml:space="preserve">Increased durability and lighter weight
</t>
    </r>
    <r>
      <rPr>
        <b/>
        <sz val="10"/>
        <rFont val="Arial"/>
        <family val="2"/>
      </rPr>
      <t>High Crop Clearance Frame</t>
    </r>
    <r>
      <rPr>
        <sz val="10"/>
        <rFont val="Arial"/>
        <family val="2"/>
      </rPr>
      <t xml:space="preserve">
Less crop damage
</t>
    </r>
    <r>
      <rPr>
        <b/>
        <sz val="10"/>
        <rFont val="Arial"/>
        <family val="2"/>
      </rPr>
      <t>Adjustable Axle Width</t>
    </r>
    <r>
      <rPr>
        <sz val="10"/>
        <rFont val="Arial"/>
        <family val="2"/>
      </rPr>
      <t xml:space="preserve">
80" - 88" - 120"
</t>
    </r>
    <r>
      <rPr>
        <b/>
        <sz val="10"/>
        <rFont val="Arial"/>
        <family val="2"/>
      </rPr>
      <t>Three Position Adjustable Axle</t>
    </r>
    <r>
      <rPr>
        <sz val="10"/>
        <rFont val="Arial"/>
        <family val="2"/>
      </rPr>
      <t xml:space="preserve">
Tailored to your needs for improved tracking
</t>
    </r>
    <r>
      <rPr>
        <b/>
        <sz val="10"/>
        <rFont val="Arial"/>
        <family val="2"/>
      </rPr>
      <t xml:space="preserve">
Tires</t>
    </r>
    <r>
      <rPr>
        <sz val="10"/>
        <rFont val="Arial"/>
        <family val="2"/>
      </rPr>
      <t xml:space="preserve">
380/90R46" (9518)
480/80R50" (9524)
</t>
    </r>
  </si>
  <si>
    <t>STANDARD FEATURES 2025  |   SERIES 9500TF SUSPENDED BOOM TRAILER SPRAYER</t>
  </si>
  <si>
    <t>FAST AG Solutions July 2024</t>
  </si>
  <si>
    <t>ACE 205F 304 PUMP WITH INTEGRATED PWM VALVE (Not Recommended with Greenstar Rate Control)</t>
  </si>
  <si>
    <t>ACE 205F 304 PUMP</t>
  </si>
  <si>
    <t>Any nonstandard item will be charged $500 net plus time and materials. Please call for an estimate. Prices and configurations effective 7/01/24. 
All prices, sprayers &amp; configurations subject to change. FOB Windom, MN. All orders are subject to FAST Home Office approval. FAST reserves the right to make corrections if deemed necessary.</t>
  </si>
  <si>
    <t>PRESSURE TRANSDUCERS - (2) Both Boom Line and Pump Pressure</t>
  </si>
  <si>
    <t>Any nonstandard item will be charged $500 net plus time and materials. Please call for an estimate. Prices and configurations effective 7/01/24. 
All prices, sprayers &amp; configurations subject to change. FOB Windom. MN.</t>
  </si>
  <si>
    <t>VIDEOS</t>
  </si>
  <si>
    <t>9500TF Sales Walkaround Video</t>
  </si>
  <si>
    <t>Total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</si>
</sst>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  <numFmt numFmtId="166" formatCode="m/d/yy;@"/>
  </numFmts>
  <fonts count="4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6"/>
      <color indexed="8"/>
      <name val="Arial"/>
      <family val="2"/>
    </font>
    <font>
      <i/>
      <sz val="6"/>
      <color indexed="8"/>
      <name val="Arial"/>
      <family val="2"/>
    </font>
    <font>
      <b/>
      <sz val="8"/>
      <name val="Arial"/>
      <family val="2"/>
    </font>
    <font>
      <sz val="11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sz val="7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7"/>
      <color indexed="8"/>
      <name val="Arial"/>
      <family val="2"/>
    </font>
    <font>
      <sz val="12"/>
      <color indexed="8"/>
      <name val="Arial"/>
      <family val="2"/>
    </font>
    <font>
      <sz val="12"/>
      <color theme="1"/>
      <name val="Calibri"/>
      <family val="2"/>
      <scheme val="minor"/>
    </font>
    <font>
      <sz val="9"/>
      <color indexed="8"/>
      <name val="Arial"/>
      <family val="2"/>
    </font>
    <font>
      <sz val="6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1"/>
      <color indexed="8"/>
      <name val="Arial"/>
      <family val="2"/>
    </font>
    <font>
      <sz val="10"/>
      <color rgb="FFFF0000"/>
      <name val="Arial"/>
      <family val="2"/>
    </font>
    <font>
      <b/>
      <sz val="13"/>
      <color theme="0"/>
      <name val="Arial"/>
      <family val="2"/>
    </font>
    <font>
      <b/>
      <sz val="11"/>
      <color theme="1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10"/>
      <color indexed="1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6" fillId="0" borderId="0" applyNumberFormat="0" applyFill="0" applyBorder="0" applyAlignment="0" applyProtection="0"/>
  </cellStyleXfs>
  <cellXfs count="642">
    <xf numFmtId="0" fontId="0" fillId="0" borderId="0" xfId="0"/>
    <xf numFmtId="0" fontId="11" fillId="3" borderId="0" xfId="0" applyFont="1" applyFill="1"/>
    <xf numFmtId="0" fontId="12" fillId="3" borderId="0" xfId="0" applyFont="1" applyFill="1"/>
    <xf numFmtId="0" fontId="12" fillId="0" borderId="0" xfId="0" applyFont="1"/>
    <xf numFmtId="0" fontId="11" fillId="0" borderId="0" xfId="0" applyFont="1"/>
    <xf numFmtId="0" fontId="15" fillId="3" borderId="0" xfId="0" applyFont="1" applyFill="1" applyAlignment="1">
      <alignment horizontal="center" vertical="top"/>
    </xf>
    <xf numFmtId="0" fontId="16" fillId="3" borderId="0" xfId="0" applyFont="1" applyFill="1"/>
    <xf numFmtId="0" fontId="17" fillId="3" borderId="0" xfId="0" applyFont="1" applyFill="1" applyAlignment="1">
      <alignment horizontal="center" vertical="top"/>
    </xf>
    <xf numFmtId="0" fontId="20" fillId="3" borderId="0" xfId="0" applyFont="1" applyFill="1"/>
    <xf numFmtId="0" fontId="20" fillId="3" borderId="16" xfId="0" applyFont="1" applyFill="1" applyBorder="1"/>
    <xf numFmtId="0" fontId="20" fillId="3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20" fillId="3" borderId="14" xfId="0" applyFont="1" applyFill="1" applyBorder="1" applyAlignment="1">
      <alignment horizontal="center" vertical="center"/>
    </xf>
    <xf numFmtId="0" fontId="11" fillId="3" borderId="16" xfId="0" applyFont="1" applyFill="1" applyBorder="1"/>
    <xf numFmtId="0" fontId="11" fillId="3" borderId="14" xfId="0" applyFont="1" applyFill="1" applyBorder="1"/>
    <xf numFmtId="0" fontId="13" fillId="3" borderId="0" xfId="0" applyFont="1" applyFill="1"/>
    <xf numFmtId="0" fontId="13" fillId="3" borderId="16" xfId="0" applyFont="1" applyFill="1" applyBorder="1"/>
    <xf numFmtId="0" fontId="21" fillId="3" borderId="0" xfId="0" applyFont="1" applyFill="1" applyAlignment="1">
      <alignment textRotation="90"/>
    </xf>
    <xf numFmtId="0" fontId="21" fillId="3" borderId="0" xfId="0" applyFont="1" applyFill="1" applyAlignment="1">
      <alignment horizontal="center" textRotation="60" wrapText="1"/>
    </xf>
    <xf numFmtId="0" fontId="21" fillId="3" borderId="14" xfId="0" applyFont="1" applyFill="1" applyBorder="1"/>
    <xf numFmtId="0" fontId="14" fillId="3" borderId="0" xfId="0" applyFont="1" applyFill="1" applyAlignment="1">
      <alignment horizontal="center" textRotation="90"/>
    </xf>
    <xf numFmtId="49" fontId="20" fillId="2" borderId="39" xfId="0" applyNumberFormat="1" applyFont="1" applyFill="1" applyBorder="1" applyAlignment="1">
      <alignment horizontal="center"/>
    </xf>
    <xf numFmtId="0" fontId="20" fillId="2" borderId="27" xfId="0" applyFont="1" applyFill="1" applyBorder="1" applyAlignment="1">
      <alignment horizontal="center"/>
    </xf>
    <xf numFmtId="0" fontId="20" fillId="2" borderId="5" xfId="0" quotePrefix="1" applyFont="1" applyFill="1" applyBorder="1" applyAlignment="1">
      <alignment horizontal="center"/>
    </xf>
    <xf numFmtId="0" fontId="20" fillId="2" borderId="5" xfId="0" applyFont="1" applyFill="1" applyBorder="1" applyAlignment="1">
      <alignment horizontal="center"/>
    </xf>
    <xf numFmtId="0" fontId="20" fillId="2" borderId="34" xfId="0" applyFont="1" applyFill="1" applyBorder="1" applyAlignment="1">
      <alignment horizontal="center"/>
    </xf>
    <xf numFmtId="164" fontId="20" fillId="2" borderId="5" xfId="2" applyNumberFormat="1" applyFont="1" applyFill="1" applyBorder="1" applyAlignment="1">
      <alignment horizontal="right"/>
    </xf>
    <xf numFmtId="0" fontId="20" fillId="2" borderId="39" xfId="0" applyFont="1" applyFill="1" applyBorder="1" applyAlignment="1">
      <alignment horizontal="center"/>
    </xf>
    <xf numFmtId="0" fontId="20" fillId="2" borderId="13" xfId="0" applyFont="1" applyFill="1" applyBorder="1" applyAlignment="1">
      <alignment horizontal="center"/>
    </xf>
    <xf numFmtId="0" fontId="20" fillId="2" borderId="13" xfId="0" quotePrefix="1" applyFont="1" applyFill="1" applyBorder="1" applyAlignment="1">
      <alignment horizontal="center"/>
    </xf>
    <xf numFmtId="0" fontId="20" fillId="2" borderId="12" xfId="0" applyFont="1" applyFill="1" applyBorder="1" applyAlignment="1">
      <alignment horizontal="center"/>
    </xf>
    <xf numFmtId="164" fontId="11" fillId="2" borderId="5" xfId="0" applyNumberFormat="1" applyFont="1" applyFill="1" applyBorder="1"/>
    <xf numFmtId="0" fontId="20" fillId="3" borderId="0" xfId="0" applyFont="1" applyFill="1" applyAlignment="1">
      <alignment horizontal="center"/>
    </xf>
    <xf numFmtId="164" fontId="16" fillId="3" borderId="0" xfId="2" applyNumberFormat="1" applyFont="1" applyFill="1" applyBorder="1" applyAlignment="1">
      <alignment horizontal="right"/>
    </xf>
    <xf numFmtId="164" fontId="16" fillId="3" borderId="0" xfId="0" applyNumberFormat="1" applyFont="1" applyFill="1"/>
    <xf numFmtId="49" fontId="20" fillId="2" borderId="5" xfId="0" applyNumberFormat="1" applyFont="1" applyFill="1" applyBorder="1" applyAlignment="1">
      <alignment horizontal="center"/>
    </xf>
    <xf numFmtId="0" fontId="20" fillId="2" borderId="36" xfId="0" applyFont="1" applyFill="1" applyBorder="1" applyAlignment="1">
      <alignment horizontal="center"/>
    </xf>
    <xf numFmtId="0" fontId="20" fillId="2" borderId="27" xfId="0" quotePrefix="1" applyFont="1" applyFill="1" applyBorder="1" applyAlignment="1">
      <alignment horizontal="center"/>
    </xf>
    <xf numFmtId="0" fontId="20" fillId="2" borderId="0" xfId="0" applyFont="1" applyFill="1" applyAlignment="1">
      <alignment horizontal="center"/>
    </xf>
    <xf numFmtId="49" fontId="20" fillId="3" borderId="5" xfId="0" applyNumberFormat="1" applyFont="1" applyFill="1" applyBorder="1" applyAlignment="1">
      <alignment horizontal="center"/>
    </xf>
    <xf numFmtId="0" fontId="20" fillId="3" borderId="5" xfId="0" applyFont="1" applyFill="1" applyBorder="1" applyAlignment="1">
      <alignment horizontal="center"/>
    </xf>
    <xf numFmtId="0" fontId="20" fillId="3" borderId="5" xfId="0" quotePrefix="1" applyFont="1" applyFill="1" applyBorder="1" applyAlignment="1">
      <alignment horizontal="center"/>
    </xf>
    <xf numFmtId="0" fontId="20" fillId="3" borderId="36" xfId="0" applyFont="1" applyFill="1" applyBorder="1" applyAlignment="1">
      <alignment horizontal="center"/>
    </xf>
    <xf numFmtId="164" fontId="20" fillId="3" borderId="5" xfId="2" applyNumberFormat="1" applyFont="1" applyFill="1" applyBorder="1" applyAlignment="1">
      <alignment horizontal="right"/>
    </xf>
    <xf numFmtId="0" fontId="20" fillId="3" borderId="27" xfId="0" applyFont="1" applyFill="1" applyBorder="1" applyAlignment="1">
      <alignment horizontal="center"/>
    </xf>
    <xf numFmtId="0" fontId="20" fillId="3" borderId="27" xfId="0" quotePrefix="1" applyFont="1" applyFill="1" applyBorder="1" applyAlignment="1">
      <alignment horizontal="center"/>
    </xf>
    <xf numFmtId="164" fontId="11" fillId="3" borderId="5" xfId="0" applyNumberFormat="1" applyFont="1" applyFill="1" applyBorder="1"/>
    <xf numFmtId="0" fontId="20" fillId="3" borderId="36" xfId="0" quotePrefix="1" applyFont="1" applyFill="1" applyBorder="1" applyAlignment="1">
      <alignment horizontal="center"/>
    </xf>
    <xf numFmtId="49" fontId="11" fillId="2" borderId="5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49" fontId="11" fillId="3" borderId="5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49" fontId="11" fillId="3" borderId="4" xfId="0" applyNumberFormat="1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3" borderId="40" xfId="0" applyFont="1" applyFill="1" applyBorder="1" applyAlignment="1">
      <alignment horizontal="center"/>
    </xf>
    <xf numFmtId="164" fontId="20" fillId="3" borderId="4" xfId="2" applyNumberFormat="1" applyFont="1" applyFill="1" applyBorder="1" applyAlignment="1">
      <alignment horizontal="right"/>
    </xf>
    <xf numFmtId="0" fontId="11" fillId="3" borderId="41" xfId="0" applyFont="1" applyFill="1" applyBorder="1" applyAlignment="1">
      <alignment horizontal="center"/>
    </xf>
    <xf numFmtId="164" fontId="11" fillId="3" borderId="4" xfId="0" applyNumberFormat="1" applyFont="1" applyFill="1" applyBorder="1"/>
    <xf numFmtId="0" fontId="20" fillId="3" borderId="0" xfId="0" applyFont="1" applyFill="1" applyAlignment="1">
      <alignment horizontal="center" vertical="top"/>
    </xf>
    <xf numFmtId="0" fontId="20" fillId="3" borderId="16" xfId="0" applyFont="1" applyFill="1" applyBorder="1" applyAlignment="1">
      <alignment horizontal="center" vertical="top"/>
    </xf>
    <xf numFmtId="0" fontId="20" fillId="3" borderId="14" xfId="0" applyFont="1" applyFill="1" applyBorder="1" applyAlignment="1">
      <alignment horizontal="center" vertical="top"/>
    </xf>
    <xf numFmtId="0" fontId="16" fillId="3" borderId="0" xfId="0" applyFont="1" applyFill="1" applyAlignment="1">
      <alignment horizontal="center" vertical="top"/>
    </xf>
    <xf numFmtId="0" fontId="21" fillId="3" borderId="39" xfId="0" applyFont="1" applyFill="1" applyBorder="1" applyAlignment="1">
      <alignment horizontal="center" textRotation="90"/>
    </xf>
    <xf numFmtId="0" fontId="21" fillId="3" borderId="39" xfId="0" applyFont="1" applyFill="1" applyBorder="1" applyAlignment="1">
      <alignment horizontal="center" textRotation="90" wrapText="1"/>
    </xf>
    <xf numFmtId="0" fontId="0" fillId="0" borderId="4" xfId="0" applyBorder="1" applyAlignment="1">
      <alignment horizontal="center" textRotation="90"/>
    </xf>
    <xf numFmtId="0" fontId="0" fillId="0" borderId="4" xfId="0" applyBorder="1" applyAlignment="1">
      <alignment horizontal="center" textRotation="90" wrapText="1"/>
    </xf>
    <xf numFmtId="0" fontId="0" fillId="0" borderId="5" xfId="0" applyBorder="1" applyAlignment="1">
      <alignment horizontal="center" textRotation="90" wrapText="1"/>
    </xf>
    <xf numFmtId="0" fontId="11" fillId="4" borderId="16" xfId="0" applyFont="1" applyFill="1" applyBorder="1"/>
    <xf numFmtId="0" fontId="11" fillId="4" borderId="0" xfId="0" applyFont="1" applyFill="1"/>
    <xf numFmtId="0" fontId="11" fillId="4" borderId="14" xfId="0" applyFont="1" applyFill="1" applyBorder="1"/>
    <xf numFmtId="0" fontId="13" fillId="4" borderId="16" xfId="0" applyFont="1" applyFill="1" applyBorder="1"/>
    <xf numFmtId="0" fontId="13" fillId="4" borderId="0" xfId="0" applyFont="1" applyFill="1"/>
    <xf numFmtId="0" fontId="21" fillId="4" borderId="0" xfId="0" applyFont="1" applyFill="1" applyAlignment="1">
      <alignment horizontal="center" textRotation="90"/>
    </xf>
    <xf numFmtId="0" fontId="21" fillId="4" borderId="0" xfId="0" applyFont="1" applyFill="1" applyAlignment="1">
      <alignment horizontal="center" textRotation="90" wrapText="1"/>
    </xf>
    <xf numFmtId="0" fontId="21" fillId="4" borderId="0" xfId="0" applyFont="1" applyFill="1" applyAlignment="1">
      <alignment textRotation="90"/>
    </xf>
    <xf numFmtId="0" fontId="21" fillId="4" borderId="14" xfId="0" applyFont="1" applyFill="1" applyBorder="1"/>
    <xf numFmtId="0" fontId="0" fillId="4" borderId="0" xfId="0" applyFill="1" applyAlignment="1">
      <alignment horizontal="center" textRotation="90"/>
    </xf>
    <xf numFmtId="0" fontId="0" fillId="4" borderId="0" xfId="0" applyFill="1" applyAlignment="1">
      <alignment horizontal="center" textRotation="90" wrapText="1"/>
    </xf>
    <xf numFmtId="49" fontId="20" fillId="4" borderId="0" xfId="0" applyNumberFormat="1" applyFont="1" applyFill="1" applyAlignment="1">
      <alignment horizontal="center"/>
    </xf>
    <xf numFmtId="0" fontId="20" fillId="4" borderId="0" xfId="0" applyFont="1" applyFill="1" applyAlignment="1">
      <alignment horizontal="center"/>
    </xf>
    <xf numFmtId="0" fontId="20" fillId="4" borderId="0" xfId="0" quotePrefix="1" applyFont="1" applyFill="1" applyAlignment="1">
      <alignment horizontal="center"/>
    </xf>
    <xf numFmtId="164" fontId="20" fillId="4" borderId="0" xfId="2" applyNumberFormat="1" applyFont="1" applyFill="1" applyBorder="1" applyAlignment="1">
      <alignment horizontal="right"/>
    </xf>
    <xf numFmtId="0" fontId="20" fillId="4" borderId="0" xfId="0" applyFont="1" applyFill="1"/>
    <xf numFmtId="0" fontId="12" fillId="3" borderId="16" xfId="0" applyFont="1" applyFill="1" applyBorder="1"/>
    <xf numFmtId="0" fontId="13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29" fillId="4" borderId="0" xfId="0" applyFont="1" applyFill="1"/>
    <xf numFmtId="0" fontId="29" fillId="4" borderId="0" xfId="0" applyFont="1" applyFill="1" applyAlignment="1">
      <alignment horizontal="left" vertical="center"/>
    </xf>
    <xf numFmtId="0" fontId="31" fillId="4" borderId="0" xfId="0" applyFont="1" applyFill="1"/>
    <xf numFmtId="0" fontId="34" fillId="4" borderId="0" xfId="0" applyFont="1" applyFill="1"/>
    <xf numFmtId="0" fontId="35" fillId="4" borderId="0" xfId="0" applyFont="1" applyFill="1"/>
    <xf numFmtId="0" fontId="11" fillId="4" borderId="17" xfId="0" applyFont="1" applyFill="1" applyBorder="1" applyAlignment="1" applyProtection="1">
      <alignment horizontal="center" vertical="center"/>
      <protection locked="0"/>
    </xf>
    <xf numFmtId="0" fontId="20" fillId="4" borderId="22" xfId="0" applyFont="1" applyFill="1" applyBorder="1" applyAlignment="1" applyProtection="1">
      <alignment horizontal="center" vertical="center"/>
      <protection locked="0"/>
    </xf>
    <xf numFmtId="0" fontId="11" fillId="4" borderId="21" xfId="0" applyFont="1" applyFill="1" applyBorder="1" applyAlignment="1" applyProtection="1">
      <alignment horizontal="center" vertical="center"/>
      <protection locked="0"/>
    </xf>
    <xf numFmtId="0" fontId="29" fillId="4" borderId="11" xfId="0" applyFont="1" applyFill="1" applyBorder="1" applyAlignment="1">
      <alignment horizontal="right" vertical="center" wrapText="1"/>
    </xf>
    <xf numFmtId="4" fontId="11" fillId="4" borderId="11" xfId="0" applyNumberFormat="1" applyFont="1" applyFill="1" applyBorder="1" applyAlignment="1">
      <alignment horizontal="right" vertical="center"/>
    </xf>
    <xf numFmtId="4" fontId="11" fillId="4" borderId="30" xfId="0" applyNumberFormat="1" applyFont="1" applyFill="1" applyBorder="1" applyAlignment="1">
      <alignment horizontal="right" vertical="center"/>
    </xf>
    <xf numFmtId="166" fontId="29" fillId="4" borderId="0" xfId="0" applyNumberFormat="1" applyFont="1" applyFill="1" applyAlignment="1">
      <alignment horizontal="center" vertical="center"/>
    </xf>
    <xf numFmtId="9" fontId="29" fillId="4" borderId="0" xfId="0" applyNumberFormat="1" applyFont="1" applyFill="1" applyAlignment="1">
      <alignment horizontal="center" vertical="center"/>
    </xf>
    <xf numFmtId="0" fontId="11" fillId="4" borderId="7" xfId="0" applyFont="1" applyFill="1" applyBorder="1" applyAlignment="1" applyProtection="1">
      <alignment horizontal="center" vertical="center"/>
      <protection locked="0"/>
    </xf>
    <xf numFmtId="4" fontId="11" fillId="4" borderId="0" xfId="0" applyNumberFormat="1" applyFont="1" applyFill="1" applyAlignment="1">
      <alignment horizontal="right" vertical="center"/>
    </xf>
    <xf numFmtId="4" fontId="11" fillId="4" borderId="14" xfId="0" applyNumberFormat="1" applyFont="1" applyFill="1" applyBorder="1" applyAlignment="1">
      <alignment horizontal="right" vertical="center"/>
    </xf>
    <xf numFmtId="165" fontId="36" fillId="4" borderId="0" xfId="0" applyNumberFormat="1" applyFont="1" applyFill="1" applyAlignment="1">
      <alignment horizontal="right"/>
    </xf>
    <xf numFmtId="165" fontId="36" fillId="4" borderId="14" xfId="0" applyNumberFormat="1" applyFont="1" applyFill="1" applyBorder="1" applyAlignment="1">
      <alignment horizontal="right"/>
    </xf>
    <xf numFmtId="0" fontId="18" fillId="4" borderId="0" xfId="0" applyFont="1" applyFill="1" applyAlignment="1">
      <alignment horizontal="center"/>
    </xf>
    <xf numFmtId="0" fontId="23" fillId="4" borderId="0" xfId="0" applyFont="1" applyFill="1" applyAlignment="1">
      <alignment horizontal="center" vertical="center"/>
    </xf>
    <xf numFmtId="165" fontId="29" fillId="4" borderId="9" xfId="0" applyNumberFormat="1" applyFont="1" applyFill="1" applyBorder="1" applyAlignment="1">
      <alignment horizontal="center" vertical="center"/>
    </xf>
    <xf numFmtId="0" fontId="3" fillId="4" borderId="0" xfId="0" applyFont="1" applyFill="1" applyProtection="1">
      <protection locked="0"/>
    </xf>
    <xf numFmtId="4" fontId="24" fillId="5" borderId="14" xfId="0" applyNumberFormat="1" applyFont="1" applyFill="1" applyBorder="1" applyAlignment="1">
      <alignment horizontal="right" vertical="center"/>
    </xf>
    <xf numFmtId="0" fontId="24" fillId="4" borderId="0" xfId="0" applyFont="1" applyFill="1" applyProtection="1">
      <protection locked="0"/>
    </xf>
    <xf numFmtId="0" fontId="11" fillId="4" borderId="17" xfId="0" applyFont="1" applyFill="1" applyBorder="1" applyAlignment="1" applyProtection="1">
      <alignment horizontal="center" vertical="center" wrapText="1"/>
      <protection locked="0"/>
    </xf>
    <xf numFmtId="0" fontId="11" fillId="4" borderId="0" xfId="0" applyFont="1" applyFill="1" applyProtection="1">
      <protection locked="0"/>
    </xf>
    <xf numFmtId="0" fontId="5" fillId="5" borderId="0" xfId="0" applyFont="1" applyFill="1" applyAlignment="1">
      <alignment horizontal="center" vertical="center"/>
    </xf>
    <xf numFmtId="0" fontId="20" fillId="4" borderId="16" xfId="0" applyFont="1" applyFill="1" applyBorder="1" applyAlignment="1" applyProtection="1">
      <alignment horizontal="center" vertical="center"/>
      <protection locked="0"/>
    </xf>
    <xf numFmtId="0" fontId="20" fillId="4" borderId="43" xfId="0" applyFont="1" applyFill="1" applyBorder="1" applyAlignment="1" applyProtection="1">
      <alignment horizontal="center" vertical="center"/>
      <protection locked="0"/>
    </xf>
    <xf numFmtId="0" fontId="20" fillId="4" borderId="7" xfId="0" applyFont="1" applyFill="1" applyBorder="1" applyAlignment="1" applyProtection="1">
      <alignment horizontal="center" vertical="center"/>
      <protection locked="0"/>
    </xf>
    <xf numFmtId="0" fontId="16" fillId="4" borderId="0" xfId="0" applyFont="1" applyFill="1"/>
    <xf numFmtId="49" fontId="11" fillId="3" borderId="0" xfId="0" applyNumberFormat="1" applyFont="1" applyFill="1" applyAlignment="1">
      <alignment horizontal="center"/>
    </xf>
    <xf numFmtId="164" fontId="20" fillId="3" borderId="0" xfId="2" applyNumberFormat="1" applyFont="1" applyFill="1" applyBorder="1" applyAlignment="1">
      <alignment horizontal="right"/>
    </xf>
    <xf numFmtId="164" fontId="11" fillId="3" borderId="0" xfId="0" applyNumberFormat="1" applyFont="1" applyFill="1"/>
    <xf numFmtId="4" fontId="36" fillId="4" borderId="0" xfId="0" applyNumberFormat="1" applyFont="1" applyFill="1" applyAlignment="1">
      <alignment horizontal="left"/>
    </xf>
    <xf numFmtId="0" fontId="29" fillId="4" borderId="16" xfId="0" applyFont="1" applyFill="1" applyBorder="1"/>
    <xf numFmtId="0" fontId="36" fillId="4" borderId="0" xfId="0" applyFont="1" applyFill="1"/>
    <xf numFmtId="9" fontId="36" fillId="4" borderId="0" xfId="0" applyNumberFormat="1" applyFont="1" applyFill="1"/>
    <xf numFmtId="0" fontId="11" fillId="4" borderId="16" xfId="0" applyFont="1" applyFill="1" applyBorder="1" applyAlignment="1">
      <alignment horizontal="center" vertical="center"/>
    </xf>
    <xf numFmtId="0" fontId="27" fillId="4" borderId="0" xfId="0" applyFont="1" applyFill="1" applyAlignment="1">
      <alignment vertical="center" wrapText="1"/>
    </xf>
    <xf numFmtId="0" fontId="29" fillId="4" borderId="3" xfId="0" quotePrefix="1" applyFont="1" applyFill="1" applyBorder="1" applyAlignment="1">
      <alignment horizontal="center" vertical="center"/>
    </xf>
    <xf numFmtId="0" fontId="29" fillId="4" borderId="3" xfId="0" applyFont="1" applyFill="1" applyBorder="1" applyAlignment="1">
      <alignment horizontal="center" vertical="center"/>
    </xf>
    <xf numFmtId="0" fontId="29" fillId="4" borderId="6" xfId="0" quotePrefix="1" applyFont="1" applyFill="1" applyBorder="1" applyAlignment="1">
      <alignment horizontal="center" vertical="center"/>
    </xf>
    <xf numFmtId="0" fontId="29" fillId="4" borderId="0" xfId="0" applyFont="1" applyFill="1" applyAlignment="1">
      <alignment vertical="top" wrapText="1"/>
    </xf>
    <xf numFmtId="0" fontId="29" fillId="4" borderId="15" xfId="0" applyFont="1" applyFill="1" applyBorder="1" applyAlignment="1">
      <alignment horizontal="center" vertical="center"/>
    </xf>
    <xf numFmtId="0" fontId="29" fillId="4" borderId="0" xfId="0" applyFont="1" applyFill="1" applyAlignment="1">
      <alignment vertical="center" wrapText="1"/>
    </xf>
    <xf numFmtId="0" fontId="29" fillId="4" borderId="14" xfId="0" applyFont="1" applyFill="1" applyBorder="1"/>
    <xf numFmtId="0" fontId="4" fillId="5" borderId="24" xfId="0" applyFont="1" applyFill="1" applyBorder="1" applyAlignment="1">
      <alignment horizontal="left" vertical="center" wrapText="1"/>
    </xf>
    <xf numFmtId="0" fontId="30" fillId="4" borderId="46" xfId="0" applyFont="1" applyFill="1" applyBorder="1" applyAlignment="1">
      <alignment horizontal="left" vertical="center" wrapText="1"/>
    </xf>
    <xf numFmtId="0" fontId="25" fillId="5" borderId="0" xfId="0" applyFont="1" applyFill="1" applyAlignment="1">
      <alignment horizontal="center" vertical="center"/>
    </xf>
    <xf numFmtId="0" fontId="19" fillId="4" borderId="0" xfId="0" applyFont="1" applyFill="1" applyAlignment="1">
      <alignment horizontal="left" vertical="center"/>
    </xf>
    <xf numFmtId="0" fontId="39" fillId="4" borderId="0" xfId="0" applyFont="1" applyFill="1" applyAlignment="1">
      <alignment horizontal="left"/>
    </xf>
    <xf numFmtId="0" fontId="11" fillId="4" borderId="7" xfId="0" applyFont="1" applyFill="1" applyBorder="1" applyAlignment="1" applyProtection="1">
      <alignment horizontal="center" vertical="center" wrapText="1"/>
      <protection locked="0"/>
    </xf>
    <xf numFmtId="49" fontId="33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33" fillId="4" borderId="41" xfId="0" applyNumberFormat="1" applyFont="1" applyFill="1" applyBorder="1" applyAlignment="1" applyProtection="1">
      <alignment horizontal="center" vertical="center" wrapText="1" readingOrder="1"/>
      <protection locked="0"/>
    </xf>
    <xf numFmtId="49" fontId="33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33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29" fillId="4" borderId="3" xfId="0" applyFont="1" applyFill="1" applyBorder="1" applyAlignment="1" applyProtection="1">
      <alignment horizontal="center" vertical="center"/>
      <protection locked="0"/>
    </xf>
    <xf numFmtId="165" fontId="20" fillId="3" borderId="27" xfId="0" applyNumberFormat="1" applyFont="1" applyFill="1" applyBorder="1"/>
    <xf numFmtId="0" fontId="29" fillId="4" borderId="0" xfId="0" applyFont="1" applyFill="1" applyAlignment="1" applyProtection="1">
      <alignment horizontal="center" vertical="center"/>
      <protection locked="0"/>
    </xf>
    <xf numFmtId="0" fontId="30" fillId="4" borderId="36" xfId="0" applyFont="1" applyFill="1" applyBorder="1" applyAlignment="1" applyProtection="1">
      <alignment vertical="center"/>
      <protection locked="0"/>
    </xf>
    <xf numFmtId="0" fontId="29" fillId="7" borderId="1" xfId="0" applyFont="1" applyFill="1" applyBorder="1" applyAlignment="1" applyProtection="1">
      <alignment vertical="center"/>
      <protection locked="0"/>
    </xf>
    <xf numFmtId="0" fontId="30" fillId="7" borderId="1" xfId="0" applyFont="1" applyFill="1" applyBorder="1" applyAlignment="1" applyProtection="1">
      <alignment vertical="center"/>
      <protection locked="0"/>
    </xf>
    <xf numFmtId="166" fontId="29" fillId="7" borderId="1" xfId="0" applyNumberFormat="1" applyFont="1" applyFill="1" applyBorder="1" applyAlignment="1" applyProtection="1">
      <alignment horizontal="center" vertical="center"/>
      <protection locked="0"/>
    </xf>
    <xf numFmtId="166" fontId="29" fillId="7" borderId="42" xfId="0" applyNumberFormat="1" applyFont="1" applyFill="1" applyBorder="1" applyAlignment="1" applyProtection="1">
      <alignment horizontal="center" vertical="center"/>
      <protection locked="0"/>
    </xf>
    <xf numFmtId="0" fontId="30" fillId="4" borderId="35" xfId="0" applyFont="1" applyFill="1" applyBorder="1" applyAlignment="1" applyProtection="1">
      <alignment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locked="0"/>
    </xf>
    <xf numFmtId="0" fontId="20" fillId="4" borderId="21" xfId="0" applyFont="1" applyFill="1" applyBorder="1" applyAlignment="1" applyProtection="1">
      <alignment horizontal="center" vertical="center"/>
      <protection locked="0"/>
    </xf>
    <xf numFmtId="0" fontId="11" fillId="3" borderId="7" xfId="0" applyFont="1" applyFill="1" applyBorder="1" applyAlignment="1" applyProtection="1">
      <alignment horizontal="center" vertical="center" wrapText="1"/>
      <protection locked="0"/>
    </xf>
    <xf numFmtId="0" fontId="11" fillId="3" borderId="55" xfId="0" applyFont="1" applyFill="1" applyBorder="1" applyAlignment="1" applyProtection="1">
      <alignment horizontal="center" vertical="center" wrapText="1"/>
      <protection locked="0"/>
    </xf>
    <xf numFmtId="0" fontId="11" fillId="4" borderId="55" xfId="0" applyFont="1" applyFill="1" applyBorder="1" applyAlignment="1" applyProtection="1">
      <alignment horizontal="center" vertical="center" wrapText="1"/>
      <protection locked="0"/>
    </xf>
    <xf numFmtId="0" fontId="11" fillId="4" borderId="22" xfId="0" applyFont="1" applyFill="1" applyBorder="1" applyAlignment="1" applyProtection="1">
      <alignment horizontal="center" vertical="center"/>
      <protection locked="0"/>
    </xf>
    <xf numFmtId="0" fontId="29" fillId="4" borderId="42" xfId="0" applyFont="1" applyFill="1" applyBorder="1" applyAlignment="1" applyProtection="1">
      <alignment horizontal="left" vertical="center"/>
      <protection locked="0"/>
    </xf>
    <xf numFmtId="0" fontId="30" fillId="4" borderId="36" xfId="0" applyFont="1" applyFill="1" applyBorder="1" applyAlignment="1" applyProtection="1">
      <alignment horizontal="left" vertical="center"/>
      <protection locked="0"/>
    </xf>
    <xf numFmtId="0" fontId="30" fillId="7" borderId="17" xfId="0" applyFont="1" applyFill="1" applyBorder="1" applyAlignment="1" applyProtection="1">
      <alignment horizontal="left" vertical="center" wrapText="1"/>
      <protection locked="0"/>
    </xf>
    <xf numFmtId="0" fontId="30" fillId="7" borderId="1" xfId="0" applyFont="1" applyFill="1" applyBorder="1" applyAlignment="1" applyProtection="1">
      <alignment horizontal="left" vertical="center" wrapText="1"/>
      <protection locked="0"/>
    </xf>
    <xf numFmtId="0" fontId="29" fillId="7" borderId="1" xfId="0" applyFont="1" applyFill="1" applyBorder="1" applyProtection="1">
      <protection locked="0"/>
    </xf>
    <xf numFmtId="0" fontId="29" fillId="7" borderId="2" xfId="0" applyFont="1" applyFill="1" applyBorder="1" applyProtection="1">
      <protection locked="0"/>
    </xf>
    <xf numFmtId="0" fontId="30" fillId="7" borderId="35" xfId="0" applyFont="1" applyFill="1" applyBorder="1" applyAlignment="1" applyProtection="1">
      <alignment horizontal="left" vertical="center"/>
      <protection locked="0"/>
    </xf>
    <xf numFmtId="0" fontId="30" fillId="7" borderId="1" xfId="0" applyFont="1" applyFill="1" applyBorder="1" applyAlignment="1" applyProtection="1">
      <alignment horizontal="left" vertical="center"/>
      <protection locked="0"/>
    </xf>
    <xf numFmtId="0" fontId="30" fillId="4" borderId="17" xfId="0" applyFont="1" applyFill="1" applyBorder="1" applyAlignment="1" applyProtection="1">
      <alignment vertical="center" wrapText="1"/>
      <protection locked="0"/>
    </xf>
    <xf numFmtId="0" fontId="30" fillId="4" borderId="35" xfId="0" applyFont="1" applyFill="1" applyBorder="1" applyAlignment="1" applyProtection="1">
      <alignment vertical="center" wrapText="1"/>
      <protection locked="0"/>
    </xf>
    <xf numFmtId="0" fontId="30" fillId="4" borderId="43" xfId="0" applyFont="1" applyFill="1" applyBorder="1" applyAlignment="1" applyProtection="1">
      <alignment vertical="center" wrapText="1"/>
      <protection locked="0"/>
    </xf>
    <xf numFmtId="0" fontId="30" fillId="4" borderId="17" xfId="0" applyFont="1" applyFill="1" applyBorder="1" applyAlignment="1" applyProtection="1">
      <alignment horizontal="left" vertical="center" wrapText="1"/>
      <protection locked="0"/>
    </xf>
    <xf numFmtId="0" fontId="30" fillId="4" borderId="35" xfId="0" applyFont="1" applyFill="1" applyBorder="1" applyAlignment="1" applyProtection="1">
      <alignment horizontal="left" vertical="center" wrapText="1"/>
      <protection locked="0"/>
    </xf>
    <xf numFmtId="0" fontId="32" fillId="4" borderId="22" xfId="0" applyFont="1" applyFill="1" applyBorder="1" applyAlignment="1" applyProtection="1">
      <alignment horizontal="center" vertical="center" wrapText="1" readingOrder="1"/>
      <protection locked="0"/>
    </xf>
    <xf numFmtId="0" fontId="32" fillId="4" borderId="4" xfId="0" applyFont="1" applyFill="1" applyBorder="1" applyAlignment="1" applyProtection="1">
      <alignment horizontal="center" vertical="center" wrapText="1" readingOrder="1"/>
      <protection locked="0"/>
    </xf>
    <xf numFmtId="0" fontId="32" fillId="4" borderId="15" xfId="0" applyFont="1" applyFill="1" applyBorder="1" applyAlignment="1" applyProtection="1">
      <alignment horizontal="center" vertical="center" wrapText="1" readingOrder="1"/>
      <protection locked="0"/>
    </xf>
    <xf numFmtId="0" fontId="21" fillId="4" borderId="31" xfId="0" applyFont="1" applyFill="1" applyBorder="1" applyAlignment="1" applyProtection="1">
      <alignment horizontal="left" vertical="center"/>
      <protection locked="0"/>
    </xf>
    <xf numFmtId="0" fontId="30" fillId="4" borderId="1" xfId="0" applyFont="1" applyFill="1" applyBorder="1" applyAlignment="1" applyProtection="1">
      <alignment vertical="center"/>
      <protection locked="0"/>
    </xf>
    <xf numFmtId="0" fontId="41" fillId="4" borderId="21" xfId="0" applyFont="1" applyFill="1" applyBorder="1" applyAlignment="1" applyProtection="1">
      <alignment vertical="center"/>
      <protection locked="0"/>
    </xf>
    <xf numFmtId="49" fontId="34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33" fillId="4" borderId="56" xfId="0" applyNumberFormat="1" applyFont="1" applyFill="1" applyBorder="1" applyAlignment="1" applyProtection="1">
      <alignment horizontal="center" vertical="center" wrapText="1" readingOrder="1"/>
      <protection locked="0"/>
    </xf>
    <xf numFmtId="0" fontId="36" fillId="3" borderId="1" xfId="0" applyFont="1" applyFill="1" applyBorder="1"/>
    <xf numFmtId="9" fontId="36" fillId="3" borderId="1" xfId="0" applyNumberFormat="1" applyFont="1" applyFill="1" applyBorder="1"/>
    <xf numFmtId="9" fontId="36" fillId="3" borderId="3" xfId="0" applyNumberFormat="1" applyFont="1" applyFill="1" applyBorder="1" applyProtection="1">
      <protection locked="0"/>
    </xf>
    <xf numFmtId="0" fontId="36" fillId="3" borderId="40" xfId="0" applyFont="1" applyFill="1" applyBorder="1"/>
    <xf numFmtId="4" fontId="36" fillId="3" borderId="40" xfId="0" applyNumberFormat="1" applyFont="1" applyFill="1" applyBorder="1"/>
    <xf numFmtId="4" fontId="36" fillId="9" borderId="31" xfId="0" applyNumberFormat="1" applyFont="1" applyFill="1" applyBorder="1"/>
    <xf numFmtId="4" fontId="36" fillId="9" borderId="33" xfId="0" applyNumberFormat="1" applyFont="1" applyFill="1" applyBorder="1"/>
    <xf numFmtId="0" fontId="8" fillId="4" borderId="25" xfId="0" applyFont="1" applyFill="1" applyBorder="1" applyAlignment="1" applyProtection="1">
      <alignment horizontal="center" vertical="center"/>
      <protection locked="0"/>
    </xf>
    <xf numFmtId="0" fontId="4" fillId="5" borderId="24" xfId="0" applyFont="1" applyFill="1" applyBorder="1" applyAlignment="1" applyProtection="1">
      <alignment horizontal="left" vertical="center" wrapText="1"/>
      <protection locked="0"/>
    </xf>
    <xf numFmtId="0" fontId="4" fillId="5" borderId="52" xfId="0" applyFont="1" applyFill="1" applyBorder="1" applyAlignment="1" applyProtection="1">
      <alignment horizontal="left" vertical="center" wrapText="1"/>
      <protection locked="0"/>
    </xf>
    <xf numFmtId="49" fontId="3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0" fillId="3" borderId="4" xfId="0" applyFont="1" applyFill="1" applyBorder="1" applyAlignment="1">
      <alignment horizontal="center"/>
    </xf>
    <xf numFmtId="0" fontId="21" fillId="4" borderId="33" xfId="0" applyFont="1" applyFill="1" applyBorder="1" applyAlignment="1" applyProtection="1">
      <alignment horizontal="center" vertical="center"/>
      <protection locked="0"/>
    </xf>
    <xf numFmtId="0" fontId="30" fillId="4" borderId="36" xfId="0" applyFont="1" applyFill="1" applyBorder="1" applyAlignment="1" applyProtection="1">
      <alignment horizontal="left" vertical="center" wrapText="1"/>
      <protection locked="0"/>
    </xf>
    <xf numFmtId="0" fontId="30" fillId="4" borderId="35" xfId="0" applyFont="1" applyFill="1" applyBorder="1" applyAlignment="1" applyProtection="1">
      <alignment horizontal="left" vertical="center"/>
      <protection locked="0"/>
    </xf>
    <xf numFmtId="0" fontId="29" fillId="4" borderId="17" xfId="0" applyFont="1" applyFill="1" applyBorder="1" applyAlignment="1">
      <alignment horizontal="center" vertical="center"/>
    </xf>
    <xf numFmtId="0" fontId="30" fillId="4" borderId="36" xfId="0" applyFont="1" applyFill="1" applyBorder="1" applyAlignment="1" applyProtection="1">
      <alignment vertical="center" wrapText="1"/>
      <protection locked="0"/>
    </xf>
    <xf numFmtId="0" fontId="11" fillId="4" borderId="3" xfId="0" applyFont="1" applyFill="1" applyBorder="1" applyAlignment="1" applyProtection="1">
      <alignment horizontal="center" vertical="center" wrapText="1"/>
      <protection locked="0"/>
    </xf>
    <xf numFmtId="0" fontId="11" fillId="4" borderId="2" xfId="0" applyFont="1" applyFill="1" applyBorder="1" applyAlignment="1" applyProtection="1">
      <alignment horizontal="center" vertical="center" wrapText="1"/>
      <protection locked="0"/>
    </xf>
    <xf numFmtId="0" fontId="11" fillId="4" borderId="16" xfId="0" applyFont="1" applyFill="1" applyBorder="1" applyAlignment="1" applyProtection="1">
      <alignment vertical="center" wrapText="1"/>
      <protection locked="0"/>
    </xf>
    <xf numFmtId="0" fontId="11" fillId="4" borderId="35" xfId="0" applyFont="1" applyFill="1" applyBorder="1" applyAlignment="1" applyProtection="1">
      <alignment horizontal="center" vertical="center" wrapText="1"/>
      <protection locked="0"/>
    </xf>
    <xf numFmtId="0" fontId="29" fillId="4" borderId="2" xfId="0" applyFont="1" applyFill="1" applyBorder="1" applyAlignment="1" applyProtection="1">
      <alignment horizontal="left" vertical="center"/>
      <protection locked="0"/>
    </xf>
    <xf numFmtId="0" fontId="24" fillId="0" borderId="16" xfId="0" applyFont="1" applyBorder="1" applyAlignment="1" applyProtection="1">
      <alignment vertical="top" wrapText="1"/>
      <protection locked="0"/>
    </xf>
    <xf numFmtId="0" fontId="30" fillId="0" borderId="16" xfId="0" applyFont="1" applyBorder="1" applyAlignment="1">
      <alignment vertical="center"/>
    </xf>
    <xf numFmtId="0" fontId="29" fillId="4" borderId="16" xfId="0" applyFont="1" applyFill="1" applyBorder="1" applyAlignment="1">
      <alignment vertical="center" wrapText="1"/>
    </xf>
    <xf numFmtId="0" fontId="29" fillId="4" borderId="16" xfId="0" applyFont="1" applyFill="1" applyBorder="1" applyAlignment="1" applyProtection="1">
      <alignment vertical="center" wrapText="1"/>
      <protection locked="0"/>
    </xf>
    <xf numFmtId="0" fontId="29" fillId="4" borderId="7" xfId="0" applyFont="1" applyFill="1" applyBorder="1" applyAlignment="1">
      <alignment vertical="center" wrapText="1"/>
    </xf>
    <xf numFmtId="0" fontId="29" fillId="4" borderId="2" xfId="0" applyFont="1" applyFill="1" applyBorder="1" applyAlignment="1">
      <alignment vertical="center" wrapText="1"/>
    </xf>
    <xf numFmtId="0" fontId="29" fillId="4" borderId="7" xfId="0" applyFont="1" applyFill="1" applyBorder="1" applyAlignment="1" applyProtection="1">
      <alignment vertical="center" wrapText="1"/>
      <protection locked="0"/>
    </xf>
    <xf numFmtId="0" fontId="29" fillId="4" borderId="2" xfId="0" applyFont="1" applyFill="1" applyBorder="1" applyAlignment="1" applyProtection="1">
      <alignment vertical="center" wrapText="1"/>
      <protection locked="0"/>
    </xf>
    <xf numFmtId="0" fontId="29" fillId="4" borderId="11" xfId="0" applyFont="1" applyFill="1" applyBorder="1" applyAlignment="1" applyProtection="1">
      <alignment vertical="center" wrapText="1"/>
      <protection locked="0"/>
    </xf>
    <xf numFmtId="0" fontId="29" fillId="4" borderId="0" xfId="0" applyFont="1" applyFill="1" applyAlignment="1" applyProtection="1">
      <alignment vertical="center" wrapText="1"/>
      <protection locked="0"/>
    </xf>
    <xf numFmtId="0" fontId="29" fillId="4" borderId="0" xfId="0" applyFont="1" applyFill="1" applyAlignment="1" applyProtection="1">
      <alignment horizontal="center" vertical="center" wrapText="1"/>
      <protection locked="0"/>
    </xf>
    <xf numFmtId="0" fontId="29" fillId="4" borderId="8" xfId="0" applyFont="1" applyFill="1" applyBorder="1"/>
    <xf numFmtId="0" fontId="4" fillId="0" borderId="60" xfId="0" applyFont="1" applyBorder="1" applyAlignment="1">
      <alignment vertical="center" wrapText="1"/>
    </xf>
    <xf numFmtId="0" fontId="24" fillId="0" borderId="60" xfId="0" applyFont="1" applyBorder="1" applyAlignment="1" applyProtection="1">
      <alignment vertical="top" wrapText="1"/>
      <protection locked="0"/>
    </xf>
    <xf numFmtId="0" fontId="20" fillId="4" borderId="62" xfId="0" applyFont="1" applyFill="1" applyBorder="1" applyAlignment="1" applyProtection="1">
      <alignment horizontal="center" vertical="center"/>
      <protection locked="0"/>
    </xf>
    <xf numFmtId="4" fontId="11" fillId="4" borderId="16" xfId="0" applyNumberFormat="1" applyFont="1" applyFill="1" applyBorder="1" applyAlignment="1">
      <alignment vertical="center"/>
    </xf>
    <xf numFmtId="0" fontId="29" fillId="4" borderId="0" xfId="0" applyFont="1" applyFill="1" applyAlignment="1">
      <alignment horizontal="left" vertical="center" wrapText="1"/>
    </xf>
    <xf numFmtId="4" fontId="11" fillId="4" borderId="0" xfId="0" applyNumberFormat="1" applyFont="1" applyFill="1" applyAlignment="1">
      <alignment horizontal="right" vertical="center" wrapText="1"/>
    </xf>
    <xf numFmtId="0" fontId="29" fillId="4" borderId="0" xfId="0" applyFont="1" applyFill="1" applyAlignment="1">
      <alignment horizontal="right" vertical="center" wrapText="1"/>
    </xf>
    <xf numFmtId="0" fontId="11" fillId="4" borderId="0" xfId="0" applyFont="1" applyFill="1" applyAlignment="1">
      <alignment horizontal="left" vertical="center" wrapText="1"/>
    </xf>
    <xf numFmtId="0" fontId="30" fillId="4" borderId="7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29" fillId="4" borderId="21" xfId="0" applyFont="1" applyFill="1" applyBorder="1" applyAlignment="1" applyProtection="1">
      <alignment horizontal="center" vertical="center"/>
      <protection locked="0"/>
    </xf>
    <xf numFmtId="0" fontId="11" fillId="4" borderId="26" xfId="0" applyFont="1" applyFill="1" applyBorder="1" applyAlignment="1" applyProtection="1">
      <alignment horizontal="center" vertical="center"/>
      <protection locked="0"/>
    </xf>
    <xf numFmtId="0" fontId="11" fillId="4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vertical="center" wrapText="1"/>
      <protection locked="0"/>
    </xf>
    <xf numFmtId="0" fontId="11" fillId="4" borderId="65" xfId="0" applyFont="1" applyFill="1" applyBorder="1" applyAlignment="1" applyProtection="1">
      <alignment vertical="center" wrapText="1"/>
      <protection locked="0"/>
    </xf>
    <xf numFmtId="4" fontId="11" fillId="4" borderId="0" xfId="0" applyNumberFormat="1" applyFont="1" applyFill="1" applyAlignment="1">
      <alignment vertical="center"/>
    </xf>
    <xf numFmtId="165" fontId="20" fillId="3" borderId="36" xfId="0" applyNumberFormat="1" applyFont="1" applyFill="1" applyBorder="1"/>
    <xf numFmtId="0" fontId="11" fillId="4" borderId="16" xfId="0" applyFont="1" applyFill="1" applyBorder="1" applyAlignment="1" applyProtection="1">
      <alignment horizontal="center" vertical="center" wrapText="1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43" fontId="11" fillId="4" borderId="0" xfId="0" applyNumberFormat="1" applyFont="1" applyFill="1" applyProtection="1">
      <protection locked="0"/>
    </xf>
    <xf numFmtId="0" fontId="20" fillId="4" borderId="55" xfId="0" applyFont="1" applyFill="1" applyBorder="1" applyAlignment="1" applyProtection="1">
      <alignment horizontal="center" vertical="center"/>
      <protection locked="0"/>
    </xf>
    <xf numFmtId="4" fontId="11" fillId="3" borderId="16" xfId="0" applyNumberFormat="1" applyFont="1" applyFill="1" applyBorder="1" applyAlignment="1">
      <alignment vertical="center"/>
    </xf>
    <xf numFmtId="0" fontId="4" fillId="4" borderId="65" xfId="0" applyFont="1" applyFill="1" applyBorder="1" applyAlignment="1" applyProtection="1">
      <alignment horizontal="center" vertical="center" wrapText="1"/>
      <protection locked="0"/>
    </xf>
    <xf numFmtId="0" fontId="29" fillId="4" borderId="64" xfId="0" applyFont="1" applyFill="1" applyBorder="1" applyAlignment="1" applyProtection="1">
      <alignment horizontal="center" vertical="center"/>
      <protection locked="0"/>
    </xf>
    <xf numFmtId="0" fontId="29" fillId="4" borderId="35" xfId="0" applyFont="1" applyFill="1" applyBorder="1" applyAlignment="1" applyProtection="1">
      <alignment horizontal="center" vertical="center" wrapText="1"/>
      <protection locked="0"/>
    </xf>
    <xf numFmtId="0" fontId="29" fillId="4" borderId="34" xfId="0" applyFont="1" applyFill="1" applyBorder="1" applyAlignment="1" applyProtection="1">
      <alignment horizontal="center" vertical="center" wrapText="1"/>
      <protection locked="0"/>
    </xf>
    <xf numFmtId="4" fontId="24" fillId="5" borderId="45" xfId="0" applyNumberFormat="1" applyFont="1" applyFill="1" applyBorder="1" applyAlignment="1">
      <alignment horizontal="right" vertical="center"/>
    </xf>
    <xf numFmtId="0" fontId="4" fillId="5" borderId="16" xfId="0" applyFont="1" applyFill="1" applyBorder="1" applyAlignment="1" applyProtection="1">
      <alignment vertical="center" wrapText="1"/>
      <protection locked="0"/>
    </xf>
    <xf numFmtId="4" fontId="4" fillId="5" borderId="17" xfId="0" applyNumberFormat="1" applyFont="1" applyFill="1" applyBorder="1" applyAlignment="1">
      <alignment horizontal="right" vertical="center"/>
    </xf>
    <xf numFmtId="4" fontId="4" fillId="5" borderId="45" xfId="0" applyNumberFormat="1" applyFont="1" applyFill="1" applyBorder="1" applyAlignment="1">
      <alignment horizontal="right" vertical="center"/>
    </xf>
    <xf numFmtId="0" fontId="11" fillId="4" borderId="35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/>
    </xf>
    <xf numFmtId="43" fontId="11" fillId="4" borderId="6" xfId="1" applyFont="1" applyFill="1" applyBorder="1" applyAlignment="1" applyProtection="1">
      <alignment vertical="center" wrapText="1"/>
    </xf>
    <xf numFmtId="0" fontId="1" fillId="4" borderId="3" xfId="0" applyFont="1" applyFill="1" applyBorder="1" applyAlignment="1">
      <alignment horizontal="left" vertical="center"/>
    </xf>
    <xf numFmtId="0" fontId="1" fillId="4" borderId="47" xfId="0" applyFont="1" applyFill="1" applyBorder="1" applyAlignment="1">
      <alignment vertical="center"/>
    </xf>
    <xf numFmtId="0" fontId="5" fillId="5" borderId="48" xfId="0" applyFont="1" applyFill="1" applyBorder="1" applyAlignment="1">
      <alignment vertical="center"/>
    </xf>
    <xf numFmtId="0" fontId="31" fillId="5" borderId="49" xfId="0" applyFont="1" applyFill="1" applyBorder="1" applyAlignment="1">
      <alignment vertical="center"/>
    </xf>
    <xf numFmtId="4" fontId="13" fillId="4" borderId="16" xfId="0" applyNumberFormat="1" applyFont="1" applyFill="1" applyBorder="1" applyAlignment="1">
      <alignment vertical="center"/>
    </xf>
    <xf numFmtId="0" fontId="11" fillId="4" borderId="19" xfId="0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 applyProtection="1">
      <alignment horizontal="center" vertical="center" wrapText="1"/>
      <protection locked="0"/>
    </xf>
    <xf numFmtId="0" fontId="1" fillId="4" borderId="6" xfId="0" applyFont="1" applyFill="1" applyBorder="1" applyAlignment="1" applyProtection="1">
      <alignment horizontal="center" vertical="center" wrapText="1"/>
      <protection locked="0"/>
    </xf>
    <xf numFmtId="0" fontId="11" fillId="4" borderId="8" xfId="0" applyFont="1" applyFill="1" applyBorder="1"/>
    <xf numFmtId="0" fontId="11" fillId="4" borderId="9" xfId="0" applyFont="1" applyFill="1" applyBorder="1"/>
    <xf numFmtId="49" fontId="20" fillId="4" borderId="9" xfId="0" applyNumberFormat="1" applyFont="1" applyFill="1" applyBorder="1" applyAlignment="1">
      <alignment horizontal="center"/>
    </xf>
    <xf numFmtId="0" fontId="20" fillId="4" borderId="9" xfId="0" applyFont="1" applyFill="1" applyBorder="1" applyAlignment="1">
      <alignment horizontal="center"/>
    </xf>
    <xf numFmtId="0" fontId="20" fillId="4" borderId="9" xfId="0" quotePrefix="1" applyFont="1" applyFill="1" applyBorder="1" applyAlignment="1">
      <alignment horizontal="center"/>
    </xf>
    <xf numFmtId="164" fontId="20" fillId="4" borderId="9" xfId="2" applyNumberFormat="1" applyFont="1" applyFill="1" applyBorder="1" applyAlignment="1">
      <alignment horizontal="right"/>
    </xf>
    <xf numFmtId="0" fontId="20" fillId="4" borderId="9" xfId="0" applyFont="1" applyFill="1" applyBorder="1"/>
    <xf numFmtId="0" fontId="11" fillId="4" borderId="10" xfId="0" applyFont="1" applyFill="1" applyBorder="1"/>
    <xf numFmtId="4" fontId="11" fillId="3" borderId="0" xfId="0" applyNumberFormat="1" applyFont="1" applyFill="1" applyAlignment="1">
      <alignment vertical="center"/>
    </xf>
    <xf numFmtId="0" fontId="11" fillId="4" borderId="21" xfId="0" applyFont="1" applyFill="1" applyBorder="1" applyAlignment="1" applyProtection="1">
      <alignment horizontal="center" vertical="center" wrapText="1"/>
      <protection locked="0"/>
    </xf>
    <xf numFmtId="0" fontId="4" fillId="5" borderId="52" xfId="0" applyFont="1" applyFill="1" applyBorder="1" applyAlignment="1">
      <alignment horizontal="left" vertical="center" wrapText="1"/>
    </xf>
    <xf numFmtId="0" fontId="11" fillId="10" borderId="16" xfId="0" applyFont="1" applyFill="1" applyBorder="1" applyAlignment="1" applyProtection="1">
      <alignment horizontal="center" vertical="center" wrapText="1"/>
      <protection locked="0"/>
    </xf>
    <xf numFmtId="4" fontId="11" fillId="10" borderId="0" xfId="0" applyNumberFormat="1" applyFont="1" applyFill="1" applyAlignment="1">
      <alignment horizontal="right" vertical="center"/>
    </xf>
    <xf numFmtId="4" fontId="11" fillId="10" borderId="14" xfId="0" applyNumberFormat="1" applyFont="1" applyFill="1" applyBorder="1" applyAlignment="1">
      <alignment horizontal="right" vertical="center"/>
    </xf>
    <xf numFmtId="0" fontId="11" fillId="4" borderId="24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>
      <alignment vertical="center" wrapText="1"/>
    </xf>
    <xf numFmtId="0" fontId="4" fillId="5" borderId="17" xfId="0" applyFont="1" applyFill="1" applyBorder="1" applyAlignment="1">
      <alignment vertical="center" wrapText="1"/>
    </xf>
    <xf numFmtId="0" fontId="35" fillId="4" borderId="2" xfId="0" applyFont="1" applyFill="1" applyBorder="1" applyAlignment="1" applyProtection="1">
      <alignment horizontal="center"/>
      <protection locked="0"/>
    </xf>
    <xf numFmtId="0" fontId="35" fillId="4" borderId="3" xfId="0" applyFont="1" applyFill="1" applyBorder="1" applyAlignment="1" applyProtection="1">
      <alignment horizontal="center"/>
      <protection locked="0"/>
    </xf>
    <xf numFmtId="0" fontId="20" fillId="5" borderId="8" xfId="0" applyFont="1" applyFill="1" applyBorder="1" applyAlignment="1" applyProtection="1">
      <alignment horizontal="center" vertical="center"/>
      <protection locked="0"/>
    </xf>
    <xf numFmtId="0" fontId="11" fillId="5" borderId="36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left" vertical="center" wrapText="1"/>
    </xf>
    <xf numFmtId="0" fontId="11" fillId="5" borderId="44" xfId="0" applyFont="1" applyFill="1" applyBorder="1" applyAlignment="1">
      <alignment horizontal="left" vertical="center" wrapText="1"/>
    </xf>
    <xf numFmtId="0" fontId="35" fillId="4" borderId="21" xfId="0" applyFont="1" applyFill="1" applyBorder="1" applyAlignment="1" applyProtection="1">
      <alignment horizontal="center"/>
      <protection locked="0"/>
    </xf>
    <xf numFmtId="43" fontId="1" fillId="4" borderId="63" xfId="1" applyFont="1" applyFill="1" applyBorder="1" applyAlignment="1" applyProtection="1">
      <alignment horizontal="left" vertical="center"/>
    </xf>
    <xf numFmtId="0" fontId="35" fillId="4" borderId="0" xfId="0" applyFont="1" applyFill="1" applyAlignment="1" applyProtection="1">
      <alignment horizontal="center"/>
      <protection locked="0"/>
    </xf>
    <xf numFmtId="0" fontId="1" fillId="4" borderId="39" xfId="0" applyFont="1" applyFill="1" applyBorder="1" applyAlignment="1">
      <alignment horizontal="left" vertical="center"/>
    </xf>
    <xf numFmtId="164" fontId="20" fillId="3" borderId="0" xfId="0" applyNumberFormat="1" applyFont="1" applyFill="1"/>
    <xf numFmtId="43" fontId="11" fillId="4" borderId="35" xfId="1" applyFont="1" applyFill="1" applyBorder="1" applyAlignment="1" applyProtection="1">
      <alignment vertical="center" wrapText="1"/>
    </xf>
    <xf numFmtId="43" fontId="11" fillId="4" borderId="41" xfId="1" applyFont="1" applyFill="1" applyBorder="1" applyAlignment="1" applyProtection="1">
      <alignment vertical="center" wrapText="1"/>
      <protection locked="0"/>
    </xf>
    <xf numFmtId="43" fontId="11" fillId="4" borderId="35" xfId="1" applyFont="1" applyFill="1" applyBorder="1" applyAlignment="1" applyProtection="1">
      <alignment vertical="center" wrapText="1"/>
      <protection locked="0"/>
    </xf>
    <xf numFmtId="43" fontId="11" fillId="4" borderId="2" xfId="1" applyFont="1" applyFill="1" applyBorder="1" applyAlignment="1" applyProtection="1">
      <alignment vertical="center" wrapText="1"/>
      <protection locked="0"/>
    </xf>
    <xf numFmtId="43" fontId="11" fillId="4" borderId="37" xfId="1" applyFont="1" applyFill="1" applyBorder="1" applyAlignment="1" applyProtection="1">
      <alignment vertical="center" wrapText="1"/>
      <protection locked="0"/>
    </xf>
    <xf numFmtId="0" fontId="11" fillId="4" borderId="0" xfId="0" applyFont="1" applyFill="1" applyAlignment="1">
      <alignment horizontal="left" vertical="center"/>
    </xf>
    <xf numFmtId="43" fontId="11" fillId="4" borderId="0" xfId="1" applyFont="1" applyFill="1" applyBorder="1" applyAlignment="1" applyProtection="1">
      <alignment horizontal="right" vertical="center" wrapText="1"/>
    </xf>
    <xf numFmtId="0" fontId="11" fillId="4" borderId="11" xfId="0" applyFont="1" applyFill="1" applyBorder="1"/>
    <xf numFmtId="0" fontId="11" fillId="3" borderId="9" xfId="0" applyFont="1" applyFill="1" applyBorder="1"/>
    <xf numFmtId="4" fontId="11" fillId="4" borderId="35" xfId="0" applyNumberFormat="1" applyFont="1" applyFill="1" applyBorder="1" applyAlignment="1">
      <alignment vertical="center" wrapText="1"/>
    </xf>
    <xf numFmtId="4" fontId="37" fillId="4" borderId="0" xfId="0" applyNumberFormat="1" applyFont="1" applyFill="1" applyAlignment="1">
      <alignment horizontal="right"/>
    </xf>
    <xf numFmtId="4" fontId="37" fillId="4" borderId="14" xfId="0" applyNumberFormat="1" applyFont="1" applyFill="1" applyBorder="1" applyAlignment="1">
      <alignment horizontal="right"/>
    </xf>
    <xf numFmtId="0" fontId="20" fillId="3" borderId="0" xfId="0" applyFont="1" applyFill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28" fillId="8" borderId="38" xfId="0" applyFont="1" applyFill="1" applyBorder="1" applyAlignment="1">
      <alignment horizontal="center" vertical="center"/>
    </xf>
    <xf numFmtId="0" fontId="28" fillId="8" borderId="11" xfId="0" applyFont="1" applyFill="1" applyBorder="1" applyAlignment="1">
      <alignment horizontal="center" vertical="center"/>
    </xf>
    <xf numFmtId="0" fontId="28" fillId="8" borderId="30" xfId="0" applyFont="1" applyFill="1" applyBorder="1" applyAlignment="1">
      <alignment horizontal="center" vertical="center"/>
    </xf>
    <xf numFmtId="0" fontId="38" fillId="8" borderId="38" xfId="0" applyFont="1" applyFill="1" applyBorder="1" applyAlignment="1">
      <alignment horizontal="center" vertical="center"/>
    </xf>
    <xf numFmtId="0" fontId="38" fillId="8" borderId="11" xfId="0" applyFont="1" applyFill="1" applyBorder="1" applyAlignment="1">
      <alignment horizontal="center" vertical="center"/>
    </xf>
    <xf numFmtId="0" fontId="38" fillId="8" borderId="3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/>
    </xf>
    <xf numFmtId="0" fontId="47" fillId="4" borderId="0" xfId="5" applyFont="1" applyFill="1" applyBorder="1" applyAlignment="1">
      <alignment horizontal="center"/>
    </xf>
    <xf numFmtId="4" fontId="11" fillId="3" borderId="1" xfId="0" applyNumberFormat="1" applyFont="1" applyFill="1" applyBorder="1" applyAlignment="1">
      <alignment horizontal="center"/>
    </xf>
    <xf numFmtId="4" fontId="11" fillId="3" borderId="42" xfId="0" applyNumberFormat="1" applyFont="1" applyFill="1" applyBorder="1" applyAlignment="1">
      <alignment horizontal="center"/>
    </xf>
    <xf numFmtId="0" fontId="29" fillId="4" borderId="67" xfId="0" applyFont="1" applyFill="1" applyBorder="1" applyAlignment="1">
      <alignment horizontal="left" vertical="center" wrapText="1"/>
    </xf>
    <xf numFmtId="0" fontId="29" fillId="4" borderId="22" xfId="0" applyFont="1" applyFill="1" applyBorder="1" applyAlignment="1">
      <alignment horizontal="left" vertical="center" wrapText="1"/>
    </xf>
    <xf numFmtId="0" fontId="1" fillId="4" borderId="68" xfId="0" applyFont="1" applyFill="1" applyBorder="1" applyAlignment="1" applyProtection="1">
      <alignment horizontal="center" vertical="center" wrapText="1"/>
      <protection locked="0"/>
    </xf>
    <xf numFmtId="0" fontId="1" fillId="4" borderId="15" xfId="0" applyFont="1" applyFill="1" applyBorder="1" applyAlignment="1" applyProtection="1">
      <alignment horizontal="center" vertical="center" wrapText="1"/>
      <protection locked="0"/>
    </xf>
    <xf numFmtId="0" fontId="29" fillId="4" borderId="38" xfId="0" applyFont="1" applyFill="1" applyBorder="1" applyAlignment="1">
      <alignment horizontal="center" vertical="center" wrapText="1"/>
    </xf>
    <xf numFmtId="0" fontId="29" fillId="4" borderId="69" xfId="0" applyFont="1" applyFill="1" applyBorder="1" applyAlignment="1">
      <alignment horizontal="center" vertical="center" wrapText="1"/>
    </xf>
    <xf numFmtId="0" fontId="29" fillId="4" borderId="24" xfId="0" applyFont="1" applyFill="1" applyBorder="1" applyAlignment="1">
      <alignment horizontal="center" vertical="center" wrapText="1"/>
    </xf>
    <xf numFmtId="0" fontId="29" fillId="4" borderId="28" xfId="0" applyFont="1" applyFill="1" applyBorder="1" applyAlignment="1">
      <alignment horizontal="center" vertical="center" wrapText="1"/>
    </xf>
    <xf numFmtId="0" fontId="29" fillId="4" borderId="68" xfId="0" applyFont="1" applyFill="1" applyBorder="1" applyAlignment="1" applyProtection="1">
      <alignment horizontal="center" vertical="center" wrapText="1"/>
      <protection locked="0"/>
    </xf>
    <xf numFmtId="0" fontId="29" fillId="4" borderId="15" xfId="0" applyFont="1" applyFill="1" applyBorder="1" applyAlignment="1" applyProtection="1">
      <alignment horizontal="center" vertical="center" wrapText="1"/>
      <protection locked="0"/>
    </xf>
    <xf numFmtId="4" fontId="13" fillId="3" borderId="40" xfId="0" applyNumberFormat="1" applyFont="1" applyFill="1" applyBorder="1" applyAlignment="1">
      <alignment horizontal="center"/>
    </xf>
    <xf numFmtId="4" fontId="13" fillId="3" borderId="45" xfId="0" applyNumberFormat="1" applyFont="1" applyFill="1" applyBorder="1" applyAlignment="1">
      <alignment horizontal="center"/>
    </xf>
    <xf numFmtId="4" fontId="11" fillId="4" borderId="35" xfId="0" applyNumberFormat="1" applyFont="1" applyFill="1" applyBorder="1" applyAlignment="1">
      <alignment horizontal="right" vertical="center"/>
    </xf>
    <xf numFmtId="4" fontId="11" fillId="4" borderId="42" xfId="0" applyNumberFormat="1" applyFont="1" applyFill="1" applyBorder="1" applyAlignment="1">
      <alignment horizontal="right" vertical="center"/>
    </xf>
    <xf numFmtId="0" fontId="11" fillId="4" borderId="47" xfId="0" applyFont="1" applyFill="1" applyBorder="1" applyAlignment="1" applyProtection="1">
      <alignment horizontal="left" vertical="center" wrapText="1"/>
      <protection locked="0"/>
    </xf>
    <xf numFmtId="0" fontId="11" fillId="4" borderId="29" xfId="0" applyFont="1" applyFill="1" applyBorder="1" applyAlignment="1" applyProtection="1">
      <alignment horizontal="left" vertical="center" wrapText="1"/>
      <protection locked="0"/>
    </xf>
    <xf numFmtId="0" fontId="11" fillId="4" borderId="37" xfId="0" applyFont="1" applyFill="1" applyBorder="1" applyAlignment="1" applyProtection="1">
      <alignment horizontal="left" vertical="center" wrapText="1"/>
      <protection locked="0"/>
    </xf>
    <xf numFmtId="0" fontId="4" fillId="5" borderId="48" xfId="0" applyFont="1" applyFill="1" applyBorder="1" applyAlignment="1">
      <alignment horizontal="left" vertical="center" wrapText="1"/>
    </xf>
    <xf numFmtId="0" fontId="4" fillId="5" borderId="50" xfId="0" applyFont="1" applyFill="1" applyBorder="1" applyAlignment="1">
      <alignment horizontal="left" vertical="center" wrapText="1"/>
    </xf>
    <xf numFmtId="0" fontId="4" fillId="5" borderId="49" xfId="0" applyFont="1" applyFill="1" applyBorder="1" applyAlignment="1">
      <alignment horizontal="left" vertical="center" wrapText="1"/>
    </xf>
    <xf numFmtId="0" fontId="11" fillId="4" borderId="35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35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43" fontId="11" fillId="4" borderId="41" xfId="4" applyFont="1" applyFill="1" applyBorder="1" applyAlignment="1" applyProtection="1">
      <alignment horizontal="right" vertical="center"/>
    </xf>
    <xf numFmtId="43" fontId="11" fillId="4" borderId="28" xfId="4" applyFont="1" applyFill="1" applyBorder="1" applyAlignment="1" applyProtection="1">
      <alignment horizontal="right" vertical="center"/>
    </xf>
    <xf numFmtId="43" fontId="11" fillId="4" borderId="41" xfId="4" applyFont="1" applyFill="1" applyBorder="1" applyAlignment="1" applyProtection="1">
      <alignment vertical="center"/>
    </xf>
    <xf numFmtId="43" fontId="11" fillId="4" borderId="28" xfId="4" applyFont="1" applyFill="1" applyBorder="1" applyAlignment="1" applyProtection="1">
      <alignment vertical="center"/>
    </xf>
    <xf numFmtId="0" fontId="30" fillId="5" borderId="31" xfId="0" applyFont="1" applyFill="1" applyBorder="1" applyAlignment="1">
      <alignment horizontal="center" vertical="center"/>
    </xf>
    <xf numFmtId="0" fontId="30" fillId="5" borderId="33" xfId="0" applyFont="1" applyFill="1" applyBorder="1" applyAlignment="1">
      <alignment horizontal="center" vertical="center"/>
    </xf>
    <xf numFmtId="0" fontId="30" fillId="5" borderId="32" xfId="0" applyFont="1" applyFill="1" applyBorder="1" applyAlignment="1">
      <alignment horizontal="center" vertical="center"/>
    </xf>
    <xf numFmtId="43" fontId="11" fillId="4" borderId="35" xfId="1" applyFont="1" applyFill="1" applyBorder="1" applyAlignment="1" applyProtection="1">
      <alignment horizontal="right" vertical="center" wrapText="1"/>
    </xf>
    <xf numFmtId="43" fontId="11" fillId="4" borderId="2" xfId="1" applyFont="1" applyFill="1" applyBorder="1" applyAlignment="1" applyProtection="1">
      <alignment horizontal="right" vertical="center" wrapText="1"/>
    </xf>
    <xf numFmtId="39" fontId="11" fillId="4" borderId="25" xfId="1" applyNumberFormat="1" applyFont="1" applyFill="1" applyBorder="1" applyAlignment="1" applyProtection="1">
      <alignment horizontal="right" vertical="center"/>
    </xf>
    <xf numFmtId="39" fontId="11" fillId="4" borderId="23" xfId="1" applyNumberFormat="1" applyFont="1" applyFill="1" applyBorder="1" applyAlignment="1" applyProtection="1">
      <alignment horizontal="right" vertical="center"/>
    </xf>
    <xf numFmtId="4" fontId="4" fillId="5" borderId="48" xfId="0" applyNumberFormat="1" applyFont="1" applyFill="1" applyBorder="1" applyAlignment="1">
      <alignment horizontal="right" vertical="center"/>
    </xf>
    <xf numFmtId="4" fontId="4" fillId="5" borderId="53" xfId="0" applyNumberFormat="1" applyFont="1" applyFill="1" applyBorder="1" applyAlignment="1">
      <alignment horizontal="right" vertical="center"/>
    </xf>
    <xf numFmtId="0" fontId="5" fillId="5" borderId="48" xfId="0" applyFont="1" applyFill="1" applyBorder="1" applyAlignment="1">
      <alignment horizontal="left" vertical="center"/>
    </xf>
    <xf numFmtId="0" fontId="31" fillId="5" borderId="49" xfId="0" applyFont="1" applyFill="1" applyBorder="1" applyAlignment="1">
      <alignment horizontal="left" vertical="center"/>
    </xf>
    <xf numFmtId="0" fontId="4" fillId="5" borderId="48" xfId="0" applyFont="1" applyFill="1" applyBorder="1" applyAlignment="1">
      <alignment horizontal="left" vertical="center"/>
    </xf>
    <xf numFmtId="0" fontId="31" fillId="5" borderId="50" xfId="0" applyFont="1" applyFill="1" applyBorder="1" applyAlignment="1">
      <alignment horizontal="left" vertical="center"/>
    </xf>
    <xf numFmtId="0" fontId="5" fillId="5" borderId="50" xfId="0" applyFont="1" applyFill="1" applyBorder="1" applyAlignment="1">
      <alignment horizontal="left" vertical="center"/>
    </xf>
    <xf numFmtId="0" fontId="11" fillId="4" borderId="35" xfId="0" applyFont="1" applyFill="1" applyBorder="1" applyAlignment="1" applyProtection="1">
      <alignment horizontal="center" vertical="center" wrapText="1"/>
      <protection locked="0"/>
    </xf>
    <xf numFmtId="0" fontId="11" fillId="4" borderId="1" xfId="0" applyFont="1" applyFill="1" applyBorder="1" applyAlignment="1" applyProtection="1">
      <alignment horizontal="center" vertical="center" wrapText="1"/>
      <protection locked="0"/>
    </xf>
    <xf numFmtId="0" fontId="11" fillId="4" borderId="42" xfId="0" applyFont="1" applyFill="1" applyBorder="1" applyAlignment="1" applyProtection="1">
      <alignment horizontal="center" vertical="center" wrapText="1"/>
      <protection locked="0"/>
    </xf>
    <xf numFmtId="0" fontId="29" fillId="4" borderId="1" xfId="0" applyFont="1" applyFill="1" applyBorder="1" applyAlignment="1">
      <alignment horizontal="right" vertical="center" wrapText="1"/>
    </xf>
    <xf numFmtId="0" fontId="11" fillId="4" borderId="41" xfId="0" applyFont="1" applyFill="1" applyBorder="1" applyAlignment="1">
      <alignment horizontal="left" vertical="center" wrapText="1"/>
    </xf>
    <xf numFmtId="0" fontId="11" fillId="4" borderId="40" xfId="0" applyFont="1" applyFill="1" applyBorder="1" applyAlignment="1">
      <alignment horizontal="left" vertical="center" wrapText="1"/>
    </xf>
    <xf numFmtId="0" fontId="11" fillId="4" borderId="28" xfId="0" applyFont="1" applyFill="1" applyBorder="1" applyAlignment="1">
      <alignment horizontal="left" vertical="center" wrapText="1"/>
    </xf>
    <xf numFmtId="4" fontId="4" fillId="5" borderId="51" xfId="0" applyNumberFormat="1" applyFont="1" applyFill="1" applyBorder="1" applyAlignment="1">
      <alignment horizontal="right" vertical="center"/>
    </xf>
    <xf numFmtId="43" fontId="26" fillId="4" borderId="41" xfId="4" applyFont="1" applyFill="1" applyBorder="1" applyAlignment="1" applyProtection="1">
      <alignment horizontal="right" vertical="center"/>
    </xf>
    <xf numFmtId="43" fontId="26" fillId="4" borderId="28" xfId="4" applyFont="1" applyFill="1" applyBorder="1" applyAlignment="1" applyProtection="1">
      <alignment horizontal="right" vertical="center"/>
    </xf>
    <xf numFmtId="4" fontId="11" fillId="4" borderId="46" xfId="0" applyNumberFormat="1" applyFont="1" applyFill="1" applyBorder="1" applyAlignment="1">
      <alignment horizontal="right" vertical="center"/>
    </xf>
    <xf numFmtId="4" fontId="11" fillId="4" borderId="10" xfId="0" applyNumberFormat="1" applyFont="1" applyFill="1" applyBorder="1" applyAlignment="1">
      <alignment horizontal="right" vertical="center"/>
    </xf>
    <xf numFmtId="4" fontId="11" fillId="4" borderId="35" xfId="0" applyNumberFormat="1" applyFont="1" applyFill="1" applyBorder="1" applyAlignment="1">
      <alignment horizontal="right" vertical="center" wrapText="1"/>
    </xf>
    <xf numFmtId="43" fontId="11" fillId="4" borderId="41" xfId="1" applyFont="1" applyFill="1" applyBorder="1" applyAlignment="1" applyProtection="1">
      <alignment horizontal="right" vertical="center" wrapText="1"/>
    </xf>
    <xf numFmtId="43" fontId="11" fillId="4" borderId="40" xfId="1" applyFont="1" applyFill="1" applyBorder="1" applyAlignment="1" applyProtection="1">
      <alignment horizontal="right" vertical="center" wrapText="1"/>
    </xf>
    <xf numFmtId="0" fontId="18" fillId="4" borderId="16" xfId="0" applyFont="1" applyFill="1" applyBorder="1" applyAlignment="1">
      <alignment horizontal="center" wrapText="1"/>
    </xf>
    <xf numFmtId="0" fontId="18" fillId="4" borderId="0" xfId="0" applyFont="1" applyFill="1" applyAlignment="1">
      <alignment horizontal="center" wrapText="1"/>
    </xf>
    <xf numFmtId="0" fontId="18" fillId="4" borderId="14" xfId="0" applyFont="1" applyFill="1" applyBorder="1" applyAlignment="1">
      <alignment horizontal="center" wrapText="1"/>
    </xf>
    <xf numFmtId="0" fontId="23" fillId="4" borderId="8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29" fillId="4" borderId="0" xfId="0" applyFont="1" applyFill="1" applyAlignment="1">
      <alignment horizontal="left" vertical="top" wrapText="1"/>
    </xf>
    <xf numFmtId="0" fontId="4" fillId="5" borderId="16" xfId="0" applyFont="1" applyFill="1" applyBorder="1" applyAlignment="1" applyProtection="1">
      <alignment horizontal="left" vertical="center"/>
      <protection locked="0"/>
    </xf>
    <xf numFmtId="0" fontId="4" fillId="5" borderId="0" xfId="0" applyFont="1" applyFill="1" applyAlignment="1" applyProtection="1">
      <alignment horizontal="left" vertical="center"/>
      <protection locked="0"/>
    </xf>
    <xf numFmtId="0" fontId="4" fillId="5" borderId="14" xfId="0" applyFont="1" applyFill="1" applyBorder="1" applyAlignment="1" applyProtection="1">
      <alignment horizontal="left" vertical="center"/>
      <protection locked="0"/>
    </xf>
    <xf numFmtId="0" fontId="29" fillId="4" borderId="25" xfId="0" applyFont="1" applyFill="1" applyBorder="1" applyAlignment="1">
      <alignment horizontal="center" vertical="center"/>
    </xf>
    <xf numFmtId="0" fontId="29" fillId="4" borderId="29" xfId="0" applyFont="1" applyFill="1" applyBorder="1" applyAlignment="1">
      <alignment horizontal="center" vertical="center"/>
    </xf>
    <xf numFmtId="0" fontId="29" fillId="4" borderId="23" xfId="0" applyFont="1" applyFill="1" applyBorder="1" applyAlignment="1">
      <alignment horizontal="center" vertical="center"/>
    </xf>
    <xf numFmtId="0" fontId="30" fillId="5" borderId="51" xfId="0" applyFont="1" applyFill="1" applyBorder="1" applyAlignment="1">
      <alignment horizontal="center" vertical="center" wrapText="1"/>
    </xf>
    <xf numFmtId="0" fontId="30" fillId="5" borderId="50" xfId="0" applyFont="1" applyFill="1" applyBorder="1" applyAlignment="1">
      <alignment horizontal="center" vertical="center" wrapText="1"/>
    </xf>
    <xf numFmtId="0" fontId="30" fillId="5" borderId="53" xfId="0" applyFont="1" applyFill="1" applyBorder="1" applyAlignment="1">
      <alignment horizontal="center" vertical="center" wrapText="1"/>
    </xf>
    <xf numFmtId="4" fontId="36" fillId="3" borderId="43" xfId="0" applyNumberFormat="1" applyFont="1" applyFill="1" applyBorder="1" applyAlignment="1">
      <alignment horizontal="left"/>
    </xf>
    <xf numFmtId="4" fontId="36" fillId="3" borderId="12" xfId="0" applyNumberFormat="1" applyFont="1" applyFill="1" applyBorder="1" applyAlignment="1">
      <alignment horizontal="left"/>
    </xf>
    <xf numFmtId="4" fontId="43" fillId="3" borderId="12" xfId="0" applyNumberFormat="1" applyFont="1" applyFill="1" applyBorder="1" applyAlignment="1" applyProtection="1">
      <alignment horizontal="right"/>
      <protection locked="0"/>
    </xf>
    <xf numFmtId="4" fontId="43" fillId="3" borderId="44" xfId="0" applyNumberFormat="1" applyFont="1" applyFill="1" applyBorder="1" applyAlignment="1" applyProtection="1">
      <alignment horizontal="right"/>
      <protection locked="0"/>
    </xf>
    <xf numFmtId="0" fontId="11" fillId="4" borderId="47" xfId="0" applyFont="1" applyFill="1" applyBorder="1" applyAlignment="1">
      <alignment horizontal="left" vertical="center" wrapText="1"/>
    </xf>
    <xf numFmtId="0" fontId="29" fillId="4" borderId="29" xfId="0" applyFont="1" applyFill="1" applyBorder="1" applyAlignment="1">
      <alignment horizontal="left" vertical="center" wrapText="1"/>
    </xf>
    <xf numFmtId="0" fontId="29" fillId="4" borderId="37" xfId="0" applyFont="1" applyFill="1" applyBorder="1" applyAlignment="1">
      <alignment horizontal="left" vertical="center" wrapText="1"/>
    </xf>
    <xf numFmtId="0" fontId="11" fillId="4" borderId="41" xfId="0" applyFont="1" applyFill="1" applyBorder="1" applyAlignment="1">
      <alignment horizontal="left" vertical="center"/>
    </xf>
    <xf numFmtId="0" fontId="29" fillId="4" borderId="40" xfId="0" applyFont="1" applyFill="1" applyBorder="1" applyAlignment="1">
      <alignment horizontal="left" vertical="center"/>
    </xf>
    <xf numFmtId="0" fontId="29" fillId="4" borderId="28" xfId="0" applyFont="1" applyFill="1" applyBorder="1" applyAlignment="1">
      <alignment horizontal="left" vertical="center"/>
    </xf>
    <xf numFmtId="0" fontId="29" fillId="4" borderId="25" xfId="0" applyFont="1" applyFill="1" applyBorder="1" applyAlignment="1" applyProtection="1">
      <alignment horizontal="center" vertical="center" wrapText="1"/>
      <protection locked="0"/>
    </xf>
    <xf numFmtId="0" fontId="29" fillId="4" borderId="37" xfId="0" applyFont="1" applyFill="1" applyBorder="1" applyAlignment="1" applyProtection="1">
      <alignment horizontal="center" vertical="center" wrapText="1"/>
      <protection locked="0"/>
    </xf>
    <xf numFmtId="0" fontId="13" fillId="4" borderId="47" xfId="0" applyFont="1" applyFill="1" applyBorder="1" applyAlignment="1">
      <alignment horizontal="left" vertical="center"/>
    </xf>
    <xf numFmtId="0" fontId="13" fillId="4" borderId="29" xfId="0" applyFont="1" applyFill="1" applyBorder="1" applyAlignment="1">
      <alignment horizontal="left" vertical="center"/>
    </xf>
    <xf numFmtId="0" fontId="13" fillId="4" borderId="37" xfId="0" applyFont="1" applyFill="1" applyBorder="1" applyAlignment="1">
      <alignment horizontal="left" vertical="center"/>
    </xf>
    <xf numFmtId="0" fontId="29" fillId="4" borderId="40" xfId="0" applyFont="1" applyFill="1" applyBorder="1" applyAlignment="1">
      <alignment horizontal="left" vertical="center" wrapText="1"/>
    </xf>
    <xf numFmtId="0" fontId="29" fillId="4" borderId="28" xfId="0" applyFont="1" applyFill="1" applyBorder="1" applyAlignment="1">
      <alignment horizontal="left" vertical="center" wrapText="1"/>
    </xf>
    <xf numFmtId="0" fontId="11" fillId="3" borderId="35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35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4" fillId="5" borderId="41" xfId="0" applyFont="1" applyFill="1" applyBorder="1" applyAlignment="1">
      <alignment horizontal="left" vertical="center" wrapText="1"/>
    </xf>
    <xf numFmtId="0" fontId="4" fillId="5" borderId="40" xfId="0" applyFont="1" applyFill="1" applyBorder="1" applyAlignment="1">
      <alignment horizontal="left" vertical="center" wrapText="1"/>
    </xf>
    <xf numFmtId="0" fontId="29" fillId="4" borderId="17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/>
    </xf>
    <xf numFmtId="0" fontId="29" fillId="4" borderId="35" xfId="0" applyFont="1" applyFill="1" applyBorder="1" applyAlignment="1">
      <alignment horizontal="center" vertical="center"/>
    </xf>
    <xf numFmtId="0" fontId="29" fillId="4" borderId="42" xfId="0" applyFont="1" applyFill="1" applyBorder="1" applyAlignment="1">
      <alignment horizontal="center" vertical="center"/>
    </xf>
    <xf numFmtId="165" fontId="36" fillId="9" borderId="33" xfId="0" applyNumberFormat="1" applyFont="1" applyFill="1" applyBorder="1" applyAlignment="1">
      <alignment horizontal="right"/>
    </xf>
    <xf numFmtId="165" fontId="36" fillId="9" borderId="32" xfId="0" applyNumberFormat="1" applyFont="1" applyFill="1" applyBorder="1" applyAlignment="1">
      <alignment horizontal="right"/>
    </xf>
    <xf numFmtId="4" fontId="42" fillId="3" borderId="35" xfId="0" applyNumberFormat="1" applyFont="1" applyFill="1" applyBorder="1" applyAlignment="1">
      <alignment horizontal="center"/>
    </xf>
    <xf numFmtId="4" fontId="42" fillId="3" borderId="42" xfId="0" applyNumberFormat="1" applyFont="1" applyFill="1" applyBorder="1" applyAlignment="1">
      <alignment horizontal="center"/>
    </xf>
    <xf numFmtId="4" fontId="21" fillId="3" borderId="9" xfId="0" applyNumberFormat="1" applyFont="1" applyFill="1" applyBorder="1" applyAlignment="1" applyProtection="1">
      <alignment horizontal="center"/>
      <protection locked="0"/>
    </xf>
    <xf numFmtId="4" fontId="21" fillId="3" borderId="10" xfId="0" applyNumberFormat="1" applyFont="1" applyFill="1" applyBorder="1" applyAlignment="1" applyProtection="1">
      <alignment horizontal="center"/>
      <protection locked="0"/>
    </xf>
    <xf numFmtId="0" fontId="13" fillId="5" borderId="52" xfId="0" applyFont="1" applyFill="1" applyBorder="1" applyAlignment="1">
      <alignment horizontal="center" vertical="center" wrapText="1"/>
    </xf>
    <xf numFmtId="0" fontId="13" fillId="5" borderId="58" xfId="0" applyFont="1" applyFill="1" applyBorder="1" applyAlignment="1">
      <alignment horizontal="center" vertical="center"/>
    </xf>
    <xf numFmtId="0" fontId="13" fillId="5" borderId="59" xfId="0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 textRotation="65" wrapText="1"/>
    </xf>
    <xf numFmtId="0" fontId="31" fillId="5" borderId="60" xfId="0" applyFont="1" applyFill="1" applyBorder="1" applyAlignment="1">
      <alignment horizontal="center" vertical="center" textRotation="65" wrapText="1"/>
    </xf>
    <xf numFmtId="0" fontId="31" fillId="5" borderId="60" xfId="0" applyFont="1" applyFill="1" applyBorder="1" applyAlignment="1">
      <alignment horizontal="center" vertical="center" textRotation="65"/>
    </xf>
    <xf numFmtId="0" fontId="31" fillId="5" borderId="61" xfId="0" applyFont="1" applyFill="1" applyBorder="1" applyAlignment="1">
      <alignment horizontal="center" vertical="center" textRotation="65"/>
    </xf>
    <xf numFmtId="0" fontId="31" fillId="5" borderId="57" xfId="0" applyFont="1" applyFill="1" applyBorder="1" applyAlignment="1">
      <alignment horizontal="center" vertical="center" textRotation="65"/>
    </xf>
    <xf numFmtId="0" fontId="29" fillId="4" borderId="1" xfId="0" applyFont="1" applyFill="1" applyBorder="1" applyAlignment="1" applyProtection="1">
      <alignment horizontal="center" vertical="center" wrapText="1"/>
      <protection locked="0"/>
    </xf>
    <xf numFmtId="0" fontId="29" fillId="4" borderId="2" xfId="0" applyFont="1" applyFill="1" applyBorder="1" applyAlignment="1" applyProtection="1">
      <alignment horizontal="center" vertical="center" wrapText="1"/>
      <protection locked="0"/>
    </xf>
    <xf numFmtId="0" fontId="29" fillId="4" borderId="55" xfId="0" applyFont="1" applyFill="1" applyBorder="1" applyAlignment="1" applyProtection="1">
      <alignment horizontal="center" vertical="center" wrapText="1"/>
      <protection locked="0"/>
    </xf>
    <xf numFmtId="0" fontId="29" fillId="4" borderId="19" xfId="0" applyFont="1" applyFill="1" applyBorder="1" applyAlignment="1" applyProtection="1">
      <alignment horizontal="center" vertical="center" wrapText="1"/>
      <protection locked="0"/>
    </xf>
    <xf numFmtId="0" fontId="1" fillId="4" borderId="63" xfId="0" applyFont="1" applyFill="1" applyBorder="1" applyAlignment="1" applyProtection="1">
      <alignment horizontal="center" vertical="center" wrapText="1"/>
      <protection locked="0"/>
    </xf>
    <xf numFmtId="0" fontId="29" fillId="4" borderId="64" xfId="0" applyFont="1" applyFill="1" applyBorder="1" applyAlignment="1" applyProtection="1">
      <alignment horizontal="center" vertical="center" wrapText="1"/>
      <protection locked="0"/>
    </xf>
    <xf numFmtId="0" fontId="28" fillId="8" borderId="38" xfId="0" applyFont="1" applyFill="1" applyBorder="1" applyAlignment="1" applyProtection="1">
      <alignment horizontal="center" vertical="center"/>
      <protection locked="0"/>
    </xf>
    <xf numFmtId="0" fontId="28" fillId="8" borderId="11" xfId="0" applyFont="1" applyFill="1" applyBorder="1" applyAlignment="1" applyProtection="1">
      <alignment horizontal="center" vertical="center"/>
      <protection locked="0"/>
    </xf>
    <xf numFmtId="0" fontId="28" fillId="8" borderId="30" xfId="0" applyFont="1" applyFill="1" applyBorder="1" applyAlignment="1" applyProtection="1">
      <alignment horizontal="center" vertical="center"/>
      <protection locked="0"/>
    </xf>
    <xf numFmtId="0" fontId="30" fillId="4" borderId="16" xfId="0" applyFont="1" applyFill="1" applyBorder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left" vertical="center" wrapText="1"/>
      <protection locked="0"/>
    </xf>
    <xf numFmtId="0" fontId="21" fillId="4" borderId="21" xfId="0" applyFont="1" applyFill="1" applyBorder="1" applyAlignment="1" applyProtection="1">
      <alignment horizontal="center" vertical="center" wrapText="1"/>
      <protection locked="0"/>
    </xf>
    <xf numFmtId="0" fontId="13" fillId="4" borderId="26" xfId="0" applyFont="1" applyFill="1" applyBorder="1" applyAlignment="1" applyProtection="1">
      <alignment horizontal="center" vertical="center" wrapText="1"/>
      <protection locked="0"/>
    </xf>
    <xf numFmtId="0" fontId="13" fillId="4" borderId="47" xfId="0" applyFont="1" applyFill="1" applyBorder="1" applyAlignment="1" applyProtection="1">
      <alignment horizontal="center" vertical="center" wrapText="1"/>
      <protection locked="0"/>
    </xf>
    <xf numFmtId="0" fontId="21" fillId="4" borderId="37" xfId="0" applyFont="1" applyFill="1" applyBorder="1" applyAlignment="1" applyProtection="1">
      <alignment horizontal="center" vertical="center"/>
      <protection locked="0"/>
    </xf>
    <xf numFmtId="0" fontId="21" fillId="4" borderId="26" xfId="0" applyFont="1" applyFill="1" applyBorder="1" applyAlignment="1" applyProtection="1">
      <alignment horizontal="center" vertical="center"/>
      <protection locked="0"/>
    </xf>
    <xf numFmtId="0" fontId="21" fillId="4" borderId="20" xfId="0" applyFont="1" applyFill="1" applyBorder="1" applyAlignment="1" applyProtection="1">
      <alignment horizontal="center" vertical="center"/>
      <protection locked="0"/>
    </xf>
    <xf numFmtId="0" fontId="8" fillId="4" borderId="37" xfId="0" applyFont="1" applyFill="1" applyBorder="1" applyAlignment="1" applyProtection="1">
      <alignment horizontal="center" vertical="center"/>
      <protection locked="0"/>
    </xf>
    <xf numFmtId="0" fontId="8" fillId="4" borderId="20" xfId="0" applyFont="1" applyFill="1" applyBorder="1" applyAlignment="1" applyProtection="1">
      <alignment horizontal="center" vertical="center"/>
      <protection locked="0"/>
    </xf>
    <xf numFmtId="0" fontId="5" fillId="5" borderId="51" xfId="0" applyFont="1" applyFill="1" applyBorder="1" applyAlignment="1" applyProtection="1">
      <alignment horizontal="left" vertical="center"/>
      <protection locked="0"/>
    </xf>
    <xf numFmtId="0" fontId="5" fillId="5" borderId="50" xfId="0" applyFont="1" applyFill="1" applyBorder="1" applyAlignment="1" applyProtection="1">
      <alignment horizontal="left" vertical="center"/>
      <protection locked="0"/>
    </xf>
    <xf numFmtId="0" fontId="5" fillId="5" borderId="49" xfId="0" applyFont="1" applyFill="1" applyBorder="1" applyAlignment="1" applyProtection="1">
      <alignment horizontal="left" vertical="center"/>
      <protection locked="0"/>
    </xf>
    <xf numFmtId="0" fontId="4" fillId="5" borderId="48" xfId="0" applyFont="1" applyFill="1" applyBorder="1" applyAlignment="1" applyProtection="1">
      <alignment horizontal="center" vertical="center" wrapText="1"/>
      <protection locked="0"/>
    </xf>
    <xf numFmtId="0" fontId="4" fillId="5" borderId="53" xfId="0" applyFont="1" applyFill="1" applyBorder="1" applyAlignment="1" applyProtection="1">
      <alignment horizontal="center" vertical="center" wrapText="1"/>
      <protection locked="0"/>
    </xf>
    <xf numFmtId="0" fontId="30" fillId="4" borderId="36" xfId="0" applyFont="1" applyFill="1" applyBorder="1" applyAlignment="1" applyProtection="1">
      <alignment horizontal="left" vertical="center" wrapText="1"/>
      <protection locked="0"/>
    </xf>
    <xf numFmtId="0" fontId="30" fillId="4" borderId="1" xfId="0" applyFont="1" applyFill="1" applyBorder="1" applyAlignment="1" applyProtection="1">
      <alignment horizontal="center" vertical="center"/>
      <protection locked="0"/>
    </xf>
    <xf numFmtId="0" fontId="30" fillId="4" borderId="2" xfId="0" applyFont="1" applyFill="1" applyBorder="1" applyAlignment="1" applyProtection="1">
      <alignment horizontal="center" vertical="center"/>
      <protection locked="0"/>
    </xf>
    <xf numFmtId="0" fontId="30" fillId="4" borderId="17" xfId="0" applyFont="1" applyFill="1" applyBorder="1" applyAlignment="1" applyProtection="1">
      <alignment horizontal="left" vertical="center"/>
      <protection locked="0"/>
    </xf>
    <xf numFmtId="0" fontId="30" fillId="4" borderId="1" xfId="0" applyFont="1" applyFill="1" applyBorder="1" applyAlignment="1" applyProtection="1">
      <alignment horizontal="left" vertical="center"/>
      <protection locked="0"/>
    </xf>
    <xf numFmtId="0" fontId="29" fillId="4" borderId="1" xfId="0" applyFont="1" applyFill="1" applyBorder="1" applyAlignment="1" applyProtection="1">
      <alignment horizontal="left" vertical="center" wrapText="1"/>
      <protection locked="0"/>
    </xf>
    <xf numFmtId="0" fontId="29" fillId="4" borderId="2" xfId="0" applyFont="1" applyFill="1" applyBorder="1" applyAlignment="1" applyProtection="1">
      <alignment horizontal="left" vertical="center" wrapText="1"/>
      <protection locked="0"/>
    </xf>
    <xf numFmtId="0" fontId="29" fillId="4" borderId="42" xfId="0" applyFont="1" applyFill="1" applyBorder="1" applyAlignment="1" applyProtection="1">
      <alignment horizontal="left" vertical="center" wrapText="1"/>
      <protection locked="0"/>
    </xf>
    <xf numFmtId="0" fontId="29" fillId="4" borderId="1" xfId="0" applyFont="1" applyFill="1" applyBorder="1" applyAlignment="1" applyProtection="1">
      <alignment horizontal="left" vertical="center"/>
      <protection locked="0"/>
    </xf>
    <xf numFmtId="0" fontId="29" fillId="4" borderId="2" xfId="0" applyFont="1" applyFill="1" applyBorder="1" applyAlignment="1" applyProtection="1">
      <alignment horizontal="left" vertical="center"/>
      <protection locked="0"/>
    </xf>
    <xf numFmtId="0" fontId="30" fillId="4" borderId="35" xfId="0" applyFont="1" applyFill="1" applyBorder="1" applyAlignment="1" applyProtection="1">
      <alignment horizontal="left" vertical="center"/>
      <protection locked="0"/>
    </xf>
    <xf numFmtId="0" fontId="29" fillId="4" borderId="1" xfId="0" applyFont="1" applyFill="1" applyBorder="1" applyAlignment="1" applyProtection="1">
      <alignment horizontal="center" vertical="center"/>
      <protection locked="0"/>
    </xf>
    <xf numFmtId="0" fontId="29" fillId="4" borderId="2" xfId="0" applyFont="1" applyFill="1" applyBorder="1" applyAlignment="1" applyProtection="1">
      <alignment horizontal="center" vertical="center"/>
      <protection locked="0"/>
    </xf>
    <xf numFmtId="14" fontId="30" fillId="4" borderId="1" xfId="0" applyNumberFormat="1" applyFont="1" applyFill="1" applyBorder="1" applyAlignment="1" applyProtection="1">
      <alignment horizontal="center" vertical="center"/>
      <protection locked="0"/>
    </xf>
    <xf numFmtId="14" fontId="30" fillId="4" borderId="42" xfId="0" applyNumberFormat="1" applyFont="1" applyFill="1" applyBorder="1" applyAlignment="1" applyProtection="1">
      <alignment horizontal="center" vertical="center"/>
      <protection locked="0"/>
    </xf>
    <xf numFmtId="166" fontId="29" fillId="4" borderId="0" xfId="0" applyNumberFormat="1" applyFont="1" applyFill="1" applyAlignment="1" applyProtection="1">
      <alignment horizontal="center" vertical="center"/>
      <protection locked="0"/>
    </xf>
    <xf numFmtId="166" fontId="29" fillId="4" borderId="14" xfId="0" applyNumberFormat="1" applyFont="1" applyFill="1" applyBorder="1" applyAlignment="1" applyProtection="1">
      <alignment horizontal="center" vertical="center"/>
      <protection locked="0"/>
    </xf>
    <xf numFmtId="0" fontId="30" fillId="4" borderId="40" xfId="0" applyFont="1" applyFill="1" applyBorder="1" applyAlignment="1" applyProtection="1">
      <alignment horizontal="center" vertical="center" wrapText="1"/>
      <protection locked="0"/>
    </xf>
    <xf numFmtId="0" fontId="30" fillId="4" borderId="28" xfId="0" applyFont="1" applyFill="1" applyBorder="1" applyAlignment="1" applyProtection="1">
      <alignment horizontal="center" vertical="center" wrapText="1"/>
      <protection locked="0"/>
    </xf>
    <xf numFmtId="0" fontId="21" fillId="4" borderId="31" xfId="0" applyFont="1" applyFill="1" applyBorder="1" applyAlignment="1" applyProtection="1">
      <alignment horizontal="left" vertical="center" wrapText="1"/>
      <protection locked="0"/>
    </xf>
    <xf numFmtId="0" fontId="21" fillId="4" borderId="33" xfId="0" applyFont="1" applyFill="1" applyBorder="1" applyAlignment="1" applyProtection="1">
      <alignment horizontal="left" vertical="center" wrapText="1"/>
      <protection locked="0"/>
    </xf>
    <xf numFmtId="164" fontId="34" fillId="4" borderId="34" xfId="0" applyNumberFormat="1" applyFont="1" applyFill="1" applyBorder="1" applyAlignment="1" applyProtection="1">
      <alignment horizontal="center" vertical="center" wrapText="1" readingOrder="1"/>
      <protection locked="0"/>
    </xf>
    <xf numFmtId="164" fontId="34" fillId="4" borderId="44" xfId="0" applyNumberFormat="1" applyFont="1" applyFill="1" applyBorder="1" applyAlignment="1" applyProtection="1">
      <alignment horizontal="center" vertical="center" wrapText="1" readingOrder="1"/>
      <protection locked="0"/>
    </xf>
    <xf numFmtId="164" fontId="34" fillId="4" borderId="36" xfId="0" applyNumberFormat="1" applyFont="1" applyFill="1" applyBorder="1" applyAlignment="1" applyProtection="1">
      <alignment horizontal="center" vertical="center" wrapText="1" readingOrder="1"/>
      <protection locked="0"/>
    </xf>
    <xf numFmtId="164" fontId="3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164" fontId="34" fillId="4" borderId="46" xfId="0" applyNumberFormat="1" applyFont="1" applyFill="1" applyBorder="1" applyAlignment="1" applyProtection="1">
      <alignment horizontal="center" vertical="center" wrapText="1" readingOrder="1"/>
      <protection locked="0"/>
    </xf>
    <xf numFmtId="164" fontId="3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9" xfId="0" applyFont="1" applyFill="1" applyBorder="1" applyAlignment="1" applyProtection="1">
      <alignment horizontal="center" vertical="center"/>
      <protection locked="0"/>
    </xf>
    <xf numFmtId="0" fontId="11" fillId="0" borderId="3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21" fillId="4" borderId="33" xfId="0" applyFont="1" applyFill="1" applyBorder="1" applyAlignment="1" applyProtection="1">
      <alignment horizontal="center" vertical="center"/>
      <protection locked="0"/>
    </xf>
    <xf numFmtId="0" fontId="21" fillId="4" borderId="32" xfId="0" applyFont="1" applyFill="1" applyBorder="1" applyAlignment="1" applyProtection="1">
      <alignment horizontal="center" vertical="center"/>
      <protection locked="0"/>
    </xf>
    <xf numFmtId="0" fontId="21" fillId="4" borderId="54" xfId="0" applyFont="1" applyFill="1" applyBorder="1" applyAlignment="1" applyProtection="1">
      <alignment horizontal="center" vertical="center"/>
      <protection locked="0"/>
    </xf>
    <xf numFmtId="43" fontId="11" fillId="4" borderId="35" xfId="1" applyFont="1" applyFill="1" applyBorder="1" applyAlignment="1" applyProtection="1">
      <alignment vertical="center"/>
    </xf>
    <xf numFmtId="43" fontId="11" fillId="4" borderId="2" xfId="1" applyFont="1" applyFill="1" applyBorder="1" applyAlignment="1" applyProtection="1">
      <alignment vertical="center"/>
    </xf>
    <xf numFmtId="39" fontId="11" fillId="4" borderId="35" xfId="1" applyNumberFormat="1" applyFont="1" applyFill="1" applyBorder="1" applyAlignment="1" applyProtection="1">
      <alignment horizontal="right" vertical="center"/>
    </xf>
    <xf numFmtId="39" fontId="11" fillId="4" borderId="42" xfId="1" applyNumberFormat="1" applyFont="1" applyFill="1" applyBorder="1" applyAlignment="1" applyProtection="1">
      <alignment horizontal="right" vertical="center"/>
    </xf>
    <xf numFmtId="43" fontId="11" fillId="0" borderId="35" xfId="1" applyFont="1" applyFill="1" applyBorder="1" applyAlignment="1" applyProtection="1">
      <alignment vertical="center"/>
    </xf>
    <xf numFmtId="43" fontId="11" fillId="0" borderId="2" xfId="1" applyFont="1" applyFill="1" applyBorder="1" applyAlignment="1" applyProtection="1">
      <alignment vertical="center"/>
    </xf>
    <xf numFmtId="43" fontId="11" fillId="4" borderId="41" xfId="1" applyFont="1" applyFill="1" applyBorder="1" applyAlignment="1" applyProtection="1">
      <alignment vertical="center"/>
    </xf>
    <xf numFmtId="43" fontId="11" fillId="4" borderId="28" xfId="1" applyFont="1" applyFill="1" applyBorder="1" applyAlignment="1" applyProtection="1">
      <alignment vertical="center"/>
    </xf>
    <xf numFmtId="43" fontId="11" fillId="4" borderId="47" xfId="1" applyFont="1" applyFill="1" applyBorder="1" applyAlignment="1" applyProtection="1">
      <alignment vertical="center"/>
    </xf>
    <xf numFmtId="43" fontId="11" fillId="4" borderId="37" xfId="1" applyFont="1" applyFill="1" applyBorder="1" applyAlignment="1" applyProtection="1">
      <alignment vertical="center"/>
    </xf>
    <xf numFmtId="39" fontId="11" fillId="4" borderId="47" xfId="1" applyNumberFormat="1" applyFont="1" applyFill="1" applyBorder="1" applyAlignment="1" applyProtection="1">
      <alignment horizontal="right" vertical="center"/>
    </xf>
    <xf numFmtId="4" fontId="22" fillId="3" borderId="35" xfId="0" applyNumberFormat="1" applyFont="1" applyFill="1" applyBorder="1" applyAlignment="1">
      <alignment horizontal="right" vertical="center"/>
    </xf>
    <xf numFmtId="0" fontId="26" fillId="3" borderId="1" xfId="0" applyFont="1" applyFill="1" applyBorder="1" applyAlignment="1">
      <alignment horizontal="right" vertical="center"/>
    </xf>
    <xf numFmtId="0" fontId="11" fillId="0" borderId="66" xfId="0" applyFont="1" applyBorder="1" applyAlignment="1" applyProtection="1">
      <alignment horizontal="center" vertical="center" wrapText="1"/>
      <protection locked="0"/>
    </xf>
    <xf numFmtId="0" fontId="11" fillId="0" borderId="33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5" fillId="5" borderId="41" xfId="0" applyFont="1" applyFill="1" applyBorder="1" applyAlignment="1">
      <alignment horizontal="left" vertical="center"/>
    </xf>
    <xf numFmtId="0" fontId="31" fillId="5" borderId="28" xfId="0" applyFont="1" applyFill="1" applyBorder="1" applyAlignment="1">
      <alignment horizontal="left" vertical="center"/>
    </xf>
    <xf numFmtId="4" fontId="11" fillId="3" borderId="35" xfId="0" applyNumberFormat="1" applyFont="1" applyFill="1" applyBorder="1" applyAlignment="1">
      <alignment horizontal="right" vertical="center"/>
    </xf>
    <xf numFmtId="4" fontId="11" fillId="3" borderId="42" xfId="0" applyNumberFormat="1" applyFont="1" applyFill="1" applyBorder="1" applyAlignment="1">
      <alignment horizontal="right" vertical="center"/>
    </xf>
    <xf numFmtId="4" fontId="20" fillId="3" borderId="35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43" fontId="11" fillId="4" borderId="34" xfId="1" applyFont="1" applyFill="1" applyBorder="1" applyAlignment="1" applyProtection="1">
      <alignment horizontal="center" vertical="center"/>
    </xf>
    <xf numFmtId="43" fontId="11" fillId="4" borderId="13" xfId="1" applyFont="1" applyFill="1" applyBorder="1" applyAlignment="1" applyProtection="1">
      <alignment horizontal="center" vertical="center"/>
    </xf>
    <xf numFmtId="4" fontId="4" fillId="5" borderId="41" xfId="0" applyNumberFormat="1" applyFont="1" applyFill="1" applyBorder="1" applyAlignment="1">
      <alignment horizontal="right" vertical="center"/>
    </xf>
    <xf numFmtId="4" fontId="4" fillId="5" borderId="45" xfId="0" applyNumberFormat="1" applyFont="1" applyFill="1" applyBorder="1" applyAlignment="1">
      <alignment horizontal="right" vertical="center"/>
    </xf>
    <xf numFmtId="0" fontId="13" fillId="5" borderId="35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1" fillId="4" borderId="47" xfId="0" applyFont="1" applyFill="1" applyBorder="1" applyAlignment="1">
      <alignment horizontal="left" vertical="center"/>
    </xf>
    <xf numFmtId="0" fontId="11" fillId="4" borderId="29" xfId="0" applyFont="1" applyFill="1" applyBorder="1" applyAlignment="1">
      <alignment horizontal="left" vertical="center"/>
    </xf>
    <xf numFmtId="0" fontId="11" fillId="4" borderId="37" xfId="0" applyFont="1" applyFill="1" applyBorder="1" applyAlignment="1">
      <alignment horizontal="left" vertical="center"/>
    </xf>
    <xf numFmtId="0" fontId="11" fillId="0" borderId="47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4" fontId="11" fillId="4" borderId="41" xfId="0" applyNumberFormat="1" applyFont="1" applyFill="1" applyBorder="1" applyAlignment="1">
      <alignment horizontal="right" vertical="center"/>
    </xf>
    <xf numFmtId="4" fontId="11" fillId="4" borderId="45" xfId="0" applyNumberFormat="1" applyFont="1" applyFill="1" applyBorder="1" applyAlignment="1">
      <alignment horizontal="right" vertical="center"/>
    </xf>
    <xf numFmtId="0" fontId="11" fillId="4" borderId="35" xfId="0" applyFont="1" applyFill="1" applyBorder="1" applyAlignment="1" applyProtection="1">
      <alignment horizontal="left" vertical="center" wrapText="1"/>
      <protection locked="0"/>
    </xf>
    <xf numFmtId="0" fontId="11" fillId="4" borderId="1" xfId="0" applyFont="1" applyFill="1" applyBorder="1" applyAlignment="1" applyProtection="1">
      <alignment horizontal="left" vertical="center" wrapText="1"/>
      <protection locked="0"/>
    </xf>
    <xf numFmtId="0" fontId="11" fillId="4" borderId="2" xfId="0" applyFont="1" applyFill="1" applyBorder="1" applyAlignment="1" applyProtection="1">
      <alignment horizontal="left" vertical="center" wrapText="1"/>
      <protection locked="0"/>
    </xf>
    <xf numFmtId="4" fontId="36" fillId="3" borderId="40" xfId="0" applyNumberFormat="1" applyFont="1" applyFill="1" applyBorder="1" applyAlignment="1">
      <alignment horizontal="left"/>
    </xf>
    <xf numFmtId="4" fontId="43" fillId="3" borderId="35" xfId="0" applyNumberFormat="1" applyFont="1" applyFill="1" applyBorder="1" applyAlignment="1" applyProtection="1">
      <alignment horizontal="right"/>
      <protection locked="0"/>
    </xf>
    <xf numFmtId="4" fontId="43" fillId="3" borderId="42" xfId="0" applyNumberFormat="1" applyFont="1" applyFill="1" applyBorder="1" applyAlignment="1" applyProtection="1">
      <alignment horizontal="right"/>
      <protection locked="0"/>
    </xf>
    <xf numFmtId="0" fontId="13" fillId="5" borderId="31" xfId="0" applyFont="1" applyFill="1" applyBorder="1" applyAlignment="1" applyProtection="1">
      <alignment horizontal="center" vertical="center" wrapText="1"/>
      <protection locked="0"/>
    </xf>
    <xf numFmtId="0" fontId="4" fillId="5" borderId="33" xfId="0" applyFont="1" applyFill="1" applyBorder="1" applyAlignment="1" applyProtection="1">
      <alignment horizontal="center" vertical="center" wrapText="1"/>
      <protection locked="0"/>
    </xf>
    <xf numFmtId="0" fontId="4" fillId="5" borderId="32" xfId="0" applyFont="1" applyFill="1" applyBorder="1" applyAlignment="1" applyProtection="1">
      <alignment horizontal="center" vertical="center" wrapText="1"/>
      <protection locked="0"/>
    </xf>
    <xf numFmtId="0" fontId="5" fillId="5" borderId="49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4" fillId="5" borderId="35" xfId="0" applyFont="1" applyFill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center" vertical="center" wrapText="1"/>
    </xf>
    <xf numFmtId="0" fontId="4" fillId="5" borderId="35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4" fillId="5" borderId="42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4" borderId="42" xfId="0" applyFont="1" applyFill="1" applyBorder="1" applyAlignment="1">
      <alignment horizontal="center" vertical="center" wrapText="1"/>
    </xf>
    <xf numFmtId="43" fontId="11" fillId="4" borderId="35" xfId="1" applyFont="1" applyFill="1" applyBorder="1" applyAlignment="1" applyProtection="1">
      <alignment horizontal="center" vertical="center" wrapText="1"/>
    </xf>
    <xf numFmtId="43" fontId="11" fillId="4" borderId="42" xfId="1" applyFont="1" applyFill="1" applyBorder="1" applyAlignment="1" applyProtection="1">
      <alignment horizontal="center" vertical="center" wrapText="1"/>
    </xf>
    <xf numFmtId="43" fontId="11" fillId="4" borderId="35" xfId="1" applyFont="1" applyFill="1" applyBorder="1" applyAlignment="1" applyProtection="1">
      <alignment horizontal="center" vertical="center"/>
    </xf>
    <xf numFmtId="43" fontId="11" fillId="4" borderId="1" xfId="1" applyFont="1" applyFill="1" applyBorder="1" applyAlignment="1" applyProtection="1">
      <alignment horizontal="center" vertical="center"/>
    </xf>
    <xf numFmtId="0" fontId="4" fillId="5" borderId="51" xfId="0" applyFont="1" applyFill="1" applyBorder="1" applyAlignment="1" applyProtection="1">
      <alignment horizontal="left" vertical="center" wrapText="1"/>
      <protection locked="0"/>
    </xf>
    <xf numFmtId="0" fontId="4" fillId="5" borderId="50" xfId="0" applyFont="1" applyFill="1" applyBorder="1" applyAlignment="1" applyProtection="1">
      <alignment horizontal="left" vertical="center" wrapText="1"/>
      <protection locked="0"/>
    </xf>
    <xf numFmtId="0" fontId="29" fillId="4" borderId="1" xfId="0" applyFont="1" applyFill="1" applyBorder="1" applyAlignment="1">
      <alignment horizontal="left" vertical="center"/>
    </xf>
    <xf numFmtId="0" fontId="29" fillId="4" borderId="2" xfId="0" applyFont="1" applyFill="1" applyBorder="1" applyAlignment="1">
      <alignment horizontal="left" vertical="center"/>
    </xf>
    <xf numFmtId="0" fontId="11" fillId="4" borderId="35" xfId="0" applyFont="1" applyFill="1" applyBorder="1" applyAlignment="1" applyProtection="1">
      <alignment horizontal="left" vertical="center"/>
      <protection locked="0"/>
    </xf>
    <xf numFmtId="0" fontId="11" fillId="4" borderId="1" xfId="0" applyFont="1" applyFill="1" applyBorder="1" applyAlignment="1" applyProtection="1">
      <alignment horizontal="left" vertical="center"/>
      <protection locked="0"/>
    </xf>
    <xf numFmtId="0" fontId="11" fillId="4" borderId="2" xfId="0" applyFont="1" applyFill="1" applyBorder="1" applyAlignment="1" applyProtection="1">
      <alignment horizontal="left" vertical="center"/>
      <protection locked="0"/>
    </xf>
    <xf numFmtId="0" fontId="11" fillId="4" borderId="35" xfId="0" applyFont="1" applyFill="1" applyBorder="1" applyAlignment="1" applyProtection="1">
      <alignment horizontal="center" vertical="center"/>
      <protection locked="0"/>
    </xf>
    <xf numFmtId="0" fontId="11" fillId="4" borderId="1" xfId="0" applyFont="1" applyFill="1" applyBorder="1" applyAlignment="1" applyProtection="1">
      <alignment horizontal="center" vertical="center"/>
      <protection locked="0"/>
    </xf>
    <xf numFmtId="0" fontId="11" fillId="4" borderId="2" xfId="0" applyFont="1" applyFill="1" applyBorder="1" applyAlignment="1" applyProtection="1">
      <alignment horizontal="center" vertical="center"/>
      <protection locked="0"/>
    </xf>
    <xf numFmtId="0" fontId="11" fillId="4" borderId="47" xfId="0" applyFont="1" applyFill="1" applyBorder="1" applyAlignment="1" applyProtection="1">
      <alignment horizontal="center" vertical="center"/>
      <protection locked="0"/>
    </xf>
    <xf numFmtId="0" fontId="11" fillId="4" borderId="29" xfId="0" applyFont="1" applyFill="1" applyBorder="1" applyAlignment="1" applyProtection="1">
      <alignment horizontal="center" vertical="center"/>
      <protection locked="0"/>
    </xf>
    <xf numFmtId="0" fontId="11" fillId="4" borderId="37" xfId="0" applyFont="1" applyFill="1" applyBorder="1" applyAlignment="1" applyProtection="1">
      <alignment horizontal="center" vertical="center"/>
      <protection locked="0"/>
    </xf>
    <xf numFmtId="0" fontId="26" fillId="4" borderId="35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6" fillId="4" borderId="2" xfId="0" applyFont="1" applyFill="1" applyBorder="1" applyAlignment="1">
      <alignment horizontal="left" vertical="center" wrapText="1"/>
    </xf>
    <xf numFmtId="0" fontId="5" fillId="5" borderId="51" xfId="0" applyFont="1" applyFill="1" applyBorder="1" applyAlignment="1">
      <alignment horizontal="center" vertical="center"/>
    </xf>
    <xf numFmtId="0" fontId="5" fillId="5" borderId="50" xfId="0" applyFont="1" applyFill="1" applyBorder="1" applyAlignment="1">
      <alignment horizontal="center" vertical="center"/>
    </xf>
    <xf numFmtId="0" fontId="5" fillId="5" borderId="53" xfId="0" applyFont="1" applyFill="1" applyBorder="1" applyAlignment="1">
      <alignment horizontal="center" vertical="center"/>
    </xf>
    <xf numFmtId="0" fontId="39" fillId="6" borderId="31" xfId="0" applyFont="1" applyFill="1" applyBorder="1" applyAlignment="1">
      <alignment horizontal="left"/>
    </xf>
    <xf numFmtId="0" fontId="39" fillId="6" borderId="33" xfId="0" applyFont="1" applyFill="1" applyBorder="1" applyAlignment="1">
      <alignment horizontal="left"/>
    </xf>
    <xf numFmtId="165" fontId="36" fillId="6" borderId="33" xfId="0" applyNumberFormat="1" applyFont="1" applyFill="1" applyBorder="1" applyAlignment="1">
      <alignment horizontal="right"/>
    </xf>
    <xf numFmtId="165" fontId="36" fillId="6" borderId="32" xfId="0" applyNumberFormat="1" applyFont="1" applyFill="1" applyBorder="1" applyAlignment="1">
      <alignment horizontal="right"/>
    </xf>
    <xf numFmtId="43" fontId="11" fillId="4" borderId="47" xfId="1" applyFont="1" applyFill="1" applyBorder="1" applyAlignment="1" applyProtection="1">
      <alignment horizontal="right" vertical="center" wrapText="1"/>
    </xf>
    <xf numFmtId="43" fontId="11" fillId="4" borderId="29" xfId="1" applyFont="1" applyFill="1" applyBorder="1" applyAlignment="1" applyProtection="1">
      <alignment horizontal="right" vertical="center" wrapText="1"/>
    </xf>
    <xf numFmtId="4" fontId="11" fillId="4" borderId="47" xfId="0" applyNumberFormat="1" applyFont="1" applyFill="1" applyBorder="1" applyAlignment="1">
      <alignment horizontal="right" vertical="center"/>
    </xf>
    <xf numFmtId="4" fontId="11" fillId="4" borderId="23" xfId="0" applyNumberFormat="1" applyFont="1" applyFill="1" applyBorder="1" applyAlignment="1">
      <alignment horizontal="right" vertical="center"/>
    </xf>
    <xf numFmtId="0" fontId="29" fillId="4" borderId="1" xfId="0" applyFont="1" applyFill="1" applyBorder="1" applyAlignment="1">
      <alignment horizontal="left" vertical="center" wrapText="1"/>
    </xf>
    <xf numFmtId="0" fontId="29" fillId="4" borderId="2" xfId="0" applyFont="1" applyFill="1" applyBorder="1" applyAlignment="1">
      <alignment horizontal="left" vertical="center" wrapText="1"/>
    </xf>
    <xf numFmtId="0" fontId="11" fillId="4" borderId="11" xfId="0" applyFont="1" applyFill="1" applyBorder="1" applyAlignment="1">
      <alignment horizontal="center"/>
    </xf>
    <xf numFmtId="0" fontId="11" fillId="4" borderId="30" xfId="0" applyFont="1" applyFill="1" applyBorder="1" applyAlignment="1">
      <alignment horizontal="center"/>
    </xf>
    <xf numFmtId="0" fontId="20" fillId="4" borderId="43" xfId="0" applyFont="1" applyFill="1" applyBorder="1" applyAlignment="1" applyProtection="1">
      <alignment horizontal="left" vertical="top" wrapText="1"/>
      <protection locked="0"/>
    </xf>
    <xf numFmtId="0" fontId="20" fillId="4" borderId="12" xfId="0" applyFont="1" applyFill="1" applyBorder="1" applyAlignment="1" applyProtection="1">
      <alignment horizontal="left" vertical="top" wrapText="1"/>
      <protection locked="0"/>
    </xf>
    <xf numFmtId="0" fontId="20" fillId="4" borderId="44" xfId="0" applyFont="1" applyFill="1" applyBorder="1" applyAlignment="1" applyProtection="1">
      <alignment horizontal="left" vertical="top" wrapText="1"/>
      <protection locked="0"/>
    </xf>
    <xf numFmtId="0" fontId="20" fillId="4" borderId="16" xfId="0" applyFont="1" applyFill="1" applyBorder="1" applyAlignment="1" applyProtection="1">
      <alignment horizontal="left" vertical="top" wrapText="1"/>
      <protection locked="0"/>
    </xf>
    <xf numFmtId="0" fontId="20" fillId="4" borderId="0" xfId="0" applyFont="1" applyFill="1" applyAlignment="1" applyProtection="1">
      <alignment horizontal="left" vertical="top" wrapText="1"/>
      <protection locked="0"/>
    </xf>
    <xf numFmtId="0" fontId="20" fillId="4" borderId="14" xfId="0" applyFont="1" applyFill="1" applyBorder="1" applyAlignment="1" applyProtection="1">
      <alignment horizontal="left" vertical="top" wrapText="1"/>
      <protection locked="0"/>
    </xf>
    <xf numFmtId="0" fontId="20" fillId="4" borderId="8" xfId="0" applyFont="1" applyFill="1" applyBorder="1" applyAlignment="1" applyProtection="1">
      <alignment horizontal="left" vertical="top" wrapText="1"/>
      <protection locked="0"/>
    </xf>
    <xf numFmtId="0" fontId="20" fillId="4" borderId="9" xfId="0" applyFont="1" applyFill="1" applyBorder="1" applyAlignment="1" applyProtection="1">
      <alignment horizontal="left" vertical="top" wrapText="1"/>
      <protection locked="0"/>
    </xf>
    <xf numFmtId="0" fontId="20" fillId="4" borderId="10" xfId="0" applyFont="1" applyFill="1" applyBorder="1" applyAlignment="1" applyProtection="1">
      <alignment horizontal="left" vertical="top" wrapText="1"/>
      <protection locked="0"/>
    </xf>
    <xf numFmtId="43" fontId="11" fillId="0" borderId="35" xfId="1" applyFont="1" applyFill="1" applyBorder="1" applyAlignment="1" applyProtection="1">
      <alignment horizontal="right" vertical="center" wrapText="1"/>
    </xf>
    <xf numFmtId="43" fontId="11" fillId="0" borderId="2" xfId="1" applyFont="1" applyFill="1" applyBorder="1" applyAlignment="1" applyProtection="1">
      <alignment horizontal="right" vertical="center" wrapText="1"/>
    </xf>
    <xf numFmtId="0" fontId="19" fillId="4" borderId="2" xfId="0" applyFont="1" applyFill="1" applyBorder="1" applyAlignment="1">
      <alignment horizontal="right" vertical="center" wrapText="1"/>
    </xf>
    <xf numFmtId="0" fontId="36" fillId="5" borderId="41" xfId="0" applyFont="1" applyFill="1" applyBorder="1" applyAlignment="1" applyProtection="1">
      <alignment horizontal="left" vertical="center" wrapText="1"/>
      <protection locked="0"/>
    </xf>
    <xf numFmtId="0" fontId="4" fillId="5" borderId="40" xfId="0" applyFont="1" applyFill="1" applyBorder="1" applyAlignment="1" applyProtection="1">
      <alignment horizontal="left" vertical="center" wrapText="1"/>
      <protection locked="0"/>
    </xf>
    <xf numFmtId="0" fontId="4" fillId="5" borderId="28" xfId="0" applyFont="1" applyFill="1" applyBorder="1" applyAlignment="1" applyProtection="1">
      <alignment horizontal="left" vertical="center" wrapText="1"/>
      <protection locked="0"/>
    </xf>
    <xf numFmtId="0" fontId="5" fillId="5" borderId="41" xfId="0" applyFont="1" applyFill="1" applyBorder="1" applyAlignment="1" applyProtection="1">
      <alignment horizontal="center" vertical="center"/>
      <protection locked="0"/>
    </xf>
    <xf numFmtId="0" fontId="5" fillId="5" borderId="40" xfId="0" applyFont="1" applyFill="1" applyBorder="1" applyAlignment="1" applyProtection="1">
      <alignment horizontal="center" vertical="center"/>
      <protection locked="0"/>
    </xf>
    <xf numFmtId="4" fontId="11" fillId="4" borderId="41" xfId="0" applyNumberFormat="1" applyFont="1" applyFill="1" applyBorder="1" applyAlignment="1">
      <alignment horizontal="right" vertical="center" wrapText="1"/>
    </xf>
    <xf numFmtId="0" fontId="19" fillId="4" borderId="28" xfId="0" applyFont="1" applyFill="1" applyBorder="1" applyAlignment="1">
      <alignment horizontal="right" vertical="center" wrapText="1"/>
    </xf>
    <xf numFmtId="0" fontId="13" fillId="10" borderId="35" xfId="0" applyFont="1" applyFill="1" applyBorder="1" applyAlignment="1">
      <alignment horizontal="left" vertical="center" wrapText="1"/>
    </xf>
    <xf numFmtId="0" fontId="13" fillId="10" borderId="1" xfId="0" applyFont="1" applyFill="1" applyBorder="1" applyAlignment="1">
      <alignment horizontal="left" vertical="center" wrapText="1"/>
    </xf>
    <xf numFmtId="0" fontId="13" fillId="10" borderId="2" xfId="0" applyFont="1" applyFill="1" applyBorder="1" applyAlignment="1">
      <alignment horizontal="left" vertical="center" wrapText="1"/>
    </xf>
    <xf numFmtId="0" fontId="30" fillId="4" borderId="8" xfId="0" applyFont="1" applyFill="1" applyBorder="1" applyAlignment="1">
      <alignment horizontal="left" vertical="center" wrapText="1"/>
    </xf>
    <xf numFmtId="0" fontId="30" fillId="4" borderId="9" xfId="0" applyFont="1" applyFill="1" applyBorder="1" applyAlignment="1">
      <alignment horizontal="left" vertical="center" wrapText="1"/>
    </xf>
    <xf numFmtId="0" fontId="29" fillId="4" borderId="9" xfId="0" applyFont="1" applyFill="1" applyBorder="1" applyAlignment="1" applyProtection="1">
      <alignment horizontal="left" vertical="center"/>
      <protection locked="0"/>
    </xf>
    <xf numFmtId="0" fontId="30" fillId="4" borderId="46" xfId="0" applyFont="1" applyFill="1" applyBorder="1" applyAlignment="1">
      <alignment horizontal="left" vertical="center" wrapText="1"/>
    </xf>
    <xf numFmtId="0" fontId="29" fillId="4" borderId="18" xfId="0" applyFont="1" applyFill="1" applyBorder="1" applyAlignment="1" applyProtection="1">
      <alignment horizontal="left" vertical="center"/>
      <protection locked="0"/>
    </xf>
    <xf numFmtId="0" fontId="29" fillId="4" borderId="10" xfId="0" applyFont="1" applyFill="1" applyBorder="1" applyAlignment="1" applyProtection="1">
      <alignment horizontal="left" vertical="center"/>
      <protection locked="0"/>
    </xf>
    <xf numFmtId="4" fontId="11" fillId="4" borderId="47" xfId="0" applyNumberFormat="1" applyFont="1" applyFill="1" applyBorder="1" applyAlignment="1">
      <alignment horizontal="right" vertical="center" wrapText="1"/>
    </xf>
    <xf numFmtId="0" fontId="19" fillId="4" borderId="37" xfId="0" applyFont="1" applyFill="1" applyBorder="1" applyAlignment="1">
      <alignment horizontal="right" vertical="center" wrapText="1"/>
    </xf>
    <xf numFmtId="0" fontId="24" fillId="5" borderId="40" xfId="0" applyFont="1" applyFill="1" applyBorder="1" applyAlignment="1">
      <alignment horizontal="left" vertical="center"/>
    </xf>
    <xf numFmtId="0" fontId="24" fillId="5" borderId="28" xfId="0" applyFont="1" applyFill="1" applyBorder="1" applyAlignment="1">
      <alignment horizontal="left" vertical="center"/>
    </xf>
    <xf numFmtId="0" fontId="1" fillId="0" borderId="29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4" borderId="29" xfId="0" applyFont="1" applyFill="1" applyBorder="1" applyAlignment="1">
      <alignment horizontal="left" vertical="center"/>
    </xf>
    <xf numFmtId="0" fontId="1" fillId="4" borderId="37" xfId="0" applyFont="1" applyFill="1" applyBorder="1" applyAlignment="1">
      <alignment horizontal="left" vertical="center"/>
    </xf>
    <xf numFmtId="43" fontId="11" fillId="4" borderId="37" xfId="1" applyFont="1" applyFill="1" applyBorder="1" applyAlignment="1" applyProtection="1">
      <alignment horizontal="right" vertical="center" wrapText="1"/>
    </xf>
    <xf numFmtId="0" fontId="5" fillId="5" borderId="28" xfId="0" applyFont="1" applyFill="1" applyBorder="1" applyAlignment="1">
      <alignment horizontal="left" vertical="center"/>
    </xf>
    <xf numFmtId="0" fontId="11" fillId="4" borderId="29" xfId="0" applyFont="1" applyFill="1" applyBorder="1" applyAlignment="1">
      <alignment horizontal="left" vertical="center" wrapText="1"/>
    </xf>
    <xf numFmtId="0" fontId="11" fillId="4" borderId="37" xfId="0" applyFont="1" applyFill="1" applyBorder="1" applyAlignment="1">
      <alignment horizontal="left" vertical="center" wrapText="1"/>
    </xf>
    <xf numFmtId="0" fontId="11" fillId="4" borderId="46" xfId="0" applyFont="1" applyFill="1" applyBorder="1" applyAlignment="1">
      <alignment horizontal="left" vertical="center"/>
    </xf>
    <xf numFmtId="0" fontId="11" fillId="4" borderId="9" xfId="0" applyFont="1" applyFill="1" applyBorder="1" applyAlignment="1">
      <alignment horizontal="left" vertical="center"/>
    </xf>
    <xf numFmtId="0" fontId="11" fillId="4" borderId="18" xfId="0" applyFont="1" applyFill="1" applyBorder="1" applyAlignment="1">
      <alignment horizontal="left" vertical="center"/>
    </xf>
    <xf numFmtId="0" fontId="11" fillId="4" borderId="46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left" vertical="center" wrapText="1"/>
    </xf>
    <xf numFmtId="4" fontId="11" fillId="4" borderId="46" xfId="0" applyNumberFormat="1" applyFont="1" applyFill="1" applyBorder="1" applyAlignment="1">
      <alignment horizontal="right" vertical="center" wrapText="1"/>
    </xf>
    <xf numFmtId="0" fontId="19" fillId="4" borderId="18" xfId="0" applyFont="1" applyFill="1" applyBorder="1" applyAlignment="1">
      <alignment horizontal="right" vertical="center" wrapTex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9" fillId="0" borderId="0" xfId="0" applyFont="1"/>
    <xf numFmtId="0" fontId="19" fillId="0" borderId="14" xfId="0" applyFont="1" applyBorder="1"/>
  </cellXfs>
  <cellStyles count="6">
    <cellStyle name="Comma" xfId="1" builtinId="3"/>
    <cellStyle name="Comma 2" xfId="4" xr:uid="{00000000-0005-0000-0000-000001000000}"/>
    <cellStyle name="Currency" xfId="2" builtinId="4"/>
    <cellStyle name="Currency 2" xfId="3" xr:uid="{00000000-0005-0000-0000-000003000000}"/>
    <cellStyle name="Hyperlink" xfId="5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</xdr:rowOff>
    </xdr:from>
    <xdr:to>
      <xdr:col>19</xdr:col>
      <xdr:colOff>95250</xdr:colOff>
      <xdr:row>13</xdr:row>
      <xdr:rowOff>283935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C8DD00-E651-4BBB-A9C9-5B202A7C465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4818" b="1"/>
        <a:stretch/>
      </xdr:blipFill>
      <xdr:spPr>
        <a:xfrm>
          <a:off x="0" y="359834"/>
          <a:ext cx="7524750" cy="42429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watch?v=C9lWiyNgpI4&amp;t=1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41"/>
  <sheetViews>
    <sheetView showGridLines="0" tabSelected="1" zoomScale="90" zoomScaleNormal="90" zoomScaleSheetLayoutView="100" workbookViewId="0">
      <selection sqref="A1:T1"/>
    </sheetView>
  </sheetViews>
  <sheetFormatPr defaultColWidth="4.6640625" defaultRowHeight="13.2" x14ac:dyDescent="0.25"/>
  <cols>
    <col min="1" max="1" width="1.5546875" style="1" customWidth="1"/>
    <col min="2" max="11" width="6" style="4" customWidth="1"/>
    <col min="12" max="12" width="7.33203125" style="4" customWidth="1"/>
    <col min="13" max="19" width="6" style="4" customWidth="1"/>
    <col min="20" max="20" width="1.5546875" style="4" customWidth="1"/>
    <col min="21" max="21" width="2.44140625" style="1" customWidth="1"/>
    <col min="22" max="22" width="9.33203125" style="1" customWidth="1"/>
    <col min="23" max="24" width="9.33203125" style="6" customWidth="1"/>
    <col min="25" max="36" width="9.33203125" style="1" customWidth="1"/>
    <col min="37" max="248" width="9.33203125" style="4" customWidth="1"/>
    <col min="249" max="249" width="5.5546875" style="4" customWidth="1"/>
    <col min="250" max="250" width="3.44140625" style="4" customWidth="1"/>
    <col min="251" max="16384" width="4.6640625" style="4"/>
  </cols>
  <sheetData>
    <row r="1" spans="1:38" s="3" customFormat="1" ht="28.5" customHeight="1" x14ac:dyDescent="0.25">
      <c r="A1" s="305" t="s">
        <v>105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7"/>
      <c r="U1" s="2"/>
      <c r="V1" s="2"/>
      <c r="W1" s="6"/>
      <c r="X1" s="6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38" s="16" customFormat="1" ht="90.75" customHeight="1" x14ac:dyDescent="0.25">
      <c r="A2" s="72"/>
      <c r="B2" s="73"/>
      <c r="C2" s="73"/>
      <c r="D2" s="73"/>
      <c r="E2" s="73"/>
      <c r="F2" s="73"/>
      <c r="G2" s="74"/>
      <c r="H2" s="75"/>
      <c r="I2" s="74"/>
      <c r="J2" s="74"/>
      <c r="K2" s="75"/>
      <c r="L2" s="75"/>
      <c r="M2" s="75"/>
      <c r="N2" s="76"/>
      <c r="O2" s="76"/>
      <c r="P2" s="75"/>
      <c r="Q2" s="75"/>
      <c r="R2" s="75"/>
      <c r="S2" s="75"/>
      <c r="T2" s="77"/>
      <c r="W2" s="21" t="s">
        <v>29</v>
      </c>
      <c r="X2" s="21" t="s">
        <v>30</v>
      </c>
    </row>
    <row r="3" spans="1:38" s="16" customFormat="1" ht="6.75" customHeight="1" x14ac:dyDescent="0.25">
      <c r="A3" s="72"/>
      <c r="B3" s="73"/>
      <c r="C3" s="73"/>
      <c r="D3" s="73"/>
      <c r="E3" s="73"/>
      <c r="F3" s="73"/>
      <c r="G3" s="78"/>
      <c r="H3" s="79"/>
      <c r="I3" s="78"/>
      <c r="J3" s="78"/>
      <c r="K3" s="79"/>
      <c r="L3" s="79"/>
      <c r="M3" s="79"/>
      <c r="N3" s="76"/>
      <c r="O3" s="76"/>
      <c r="P3" s="79"/>
      <c r="Q3" s="79"/>
      <c r="R3" s="79"/>
      <c r="S3" s="79"/>
      <c r="T3" s="77"/>
      <c r="W3" s="21"/>
      <c r="X3" s="21"/>
    </row>
    <row r="4" spans="1:38" ht="21" customHeight="1" x14ac:dyDescent="0.25">
      <c r="A4" s="69"/>
      <c r="B4" s="70"/>
      <c r="C4" s="70"/>
      <c r="D4" s="70"/>
      <c r="E4" s="70"/>
      <c r="F4" s="70"/>
      <c r="G4" s="80"/>
      <c r="H4" s="81"/>
      <c r="I4" s="82"/>
      <c r="J4" s="82"/>
      <c r="K4" s="81"/>
      <c r="L4" s="81"/>
      <c r="M4" s="83"/>
      <c r="N4" s="84"/>
      <c r="O4" s="84"/>
      <c r="P4" s="81"/>
      <c r="Q4" s="81"/>
      <c r="R4" s="82"/>
      <c r="S4" s="81"/>
      <c r="T4" s="71"/>
      <c r="W4" s="34">
        <v>42211</v>
      </c>
      <c r="X4" s="35">
        <v>47626</v>
      </c>
    </row>
    <row r="5" spans="1:38" ht="21" customHeight="1" x14ac:dyDescent="0.25">
      <c r="A5" s="69"/>
      <c r="B5" s="70"/>
      <c r="C5" s="70"/>
      <c r="D5" s="70"/>
      <c r="E5" s="70"/>
      <c r="F5" s="70"/>
      <c r="G5" s="80"/>
      <c r="H5" s="81"/>
      <c r="I5" s="82"/>
      <c r="J5" s="82"/>
      <c r="K5" s="81"/>
      <c r="L5" s="81"/>
      <c r="M5" s="83"/>
      <c r="N5" s="84"/>
      <c r="O5" s="84"/>
      <c r="P5" s="81"/>
      <c r="Q5" s="81"/>
      <c r="R5" s="82"/>
      <c r="S5" s="81"/>
      <c r="T5" s="71"/>
      <c r="W5" s="34">
        <v>43144</v>
      </c>
      <c r="X5" s="35">
        <v>48560</v>
      </c>
    </row>
    <row r="6" spans="1:38" ht="21" customHeight="1" x14ac:dyDescent="0.25">
      <c r="A6" s="69"/>
      <c r="B6" s="70"/>
      <c r="C6" s="70"/>
      <c r="D6" s="70"/>
      <c r="E6" s="70"/>
      <c r="F6" s="70"/>
      <c r="G6" s="80"/>
      <c r="H6" s="81"/>
      <c r="I6" s="82"/>
      <c r="J6" s="82"/>
      <c r="K6" s="81"/>
      <c r="L6" s="81"/>
      <c r="M6" s="83"/>
      <c r="N6" s="84"/>
      <c r="O6" s="84"/>
      <c r="P6" s="81"/>
      <c r="Q6" s="81"/>
      <c r="R6" s="82"/>
      <c r="S6" s="81"/>
      <c r="T6" s="71"/>
      <c r="W6" s="34">
        <v>41738</v>
      </c>
      <c r="X6" s="35">
        <v>47154</v>
      </c>
    </row>
    <row r="7" spans="1:38" ht="21" customHeight="1" x14ac:dyDescent="0.25">
      <c r="A7" s="69"/>
      <c r="B7" s="70"/>
      <c r="C7" s="70"/>
      <c r="D7" s="70"/>
      <c r="E7" s="70"/>
      <c r="F7" s="70"/>
      <c r="G7" s="80"/>
      <c r="H7" s="81"/>
      <c r="I7" s="82"/>
      <c r="J7" s="82"/>
      <c r="K7" s="81"/>
      <c r="L7" s="81"/>
      <c r="M7" s="83"/>
      <c r="N7" s="84"/>
      <c r="O7" s="84"/>
      <c r="P7" s="81"/>
      <c r="Q7" s="81"/>
      <c r="R7" s="82"/>
      <c r="S7" s="81"/>
      <c r="T7" s="71"/>
      <c r="W7" s="34">
        <v>42423</v>
      </c>
      <c r="X7" s="35">
        <v>47838</v>
      </c>
    </row>
    <row r="8" spans="1:38" ht="75" customHeight="1" x14ac:dyDescent="0.25">
      <c r="A8" s="69"/>
      <c r="B8" s="70"/>
      <c r="C8" s="70"/>
      <c r="D8" s="70"/>
      <c r="E8" s="70"/>
      <c r="F8" s="70"/>
      <c r="G8" s="80"/>
      <c r="H8" s="81"/>
      <c r="I8" s="82"/>
      <c r="J8" s="82"/>
      <c r="K8" s="81"/>
      <c r="L8" s="81"/>
      <c r="M8" s="83"/>
      <c r="N8" s="84"/>
      <c r="O8" s="84"/>
      <c r="P8" s="81"/>
      <c r="Q8" s="81"/>
      <c r="R8" s="82"/>
      <c r="S8" s="81"/>
      <c r="T8" s="71"/>
      <c r="W8" s="34">
        <v>42802</v>
      </c>
      <c r="X8" s="35">
        <v>48217</v>
      </c>
    </row>
    <row r="9" spans="1:38" ht="19.5" customHeight="1" x14ac:dyDescent="0.25">
      <c r="A9" s="69"/>
      <c r="B9" s="70"/>
      <c r="C9" s="70"/>
      <c r="D9" s="70"/>
      <c r="E9" s="70"/>
      <c r="F9" s="70"/>
      <c r="G9" s="80"/>
      <c r="H9" s="81"/>
      <c r="I9" s="82"/>
      <c r="J9" s="82"/>
      <c r="K9" s="81"/>
      <c r="L9" s="81"/>
      <c r="M9" s="83"/>
      <c r="N9" s="84"/>
      <c r="O9" s="84"/>
      <c r="P9" s="81"/>
      <c r="Q9" s="81"/>
      <c r="R9" s="82"/>
      <c r="S9" s="81"/>
      <c r="T9" s="71"/>
      <c r="W9" s="34">
        <v>43486</v>
      </c>
      <c r="X9" s="35">
        <v>48902</v>
      </c>
    </row>
    <row r="10" spans="1:38" ht="4.5" customHeight="1" x14ac:dyDescent="0.25">
      <c r="A10" s="69"/>
      <c r="B10" s="70"/>
      <c r="C10" s="70"/>
      <c r="D10" s="70"/>
      <c r="E10" s="70"/>
      <c r="F10" s="70"/>
      <c r="G10" s="80"/>
      <c r="H10" s="81"/>
      <c r="I10" s="82"/>
      <c r="J10" s="82"/>
      <c r="K10" s="81"/>
      <c r="L10" s="81"/>
      <c r="M10" s="83"/>
      <c r="N10" s="84"/>
      <c r="O10" s="84"/>
      <c r="P10" s="81"/>
      <c r="Q10" s="81"/>
      <c r="R10" s="82"/>
      <c r="S10" s="81"/>
      <c r="T10" s="71"/>
      <c r="W10" s="34">
        <v>44454</v>
      </c>
      <c r="X10" s="35">
        <v>49870</v>
      </c>
    </row>
    <row r="11" spans="1:38" ht="21" customHeight="1" x14ac:dyDescent="0.25">
      <c r="A11" s="69"/>
      <c r="B11" s="70"/>
      <c r="C11" s="70"/>
      <c r="D11" s="70"/>
      <c r="E11" s="70"/>
      <c r="F11" s="70"/>
      <c r="G11" s="80"/>
      <c r="H11" s="81"/>
      <c r="I11" s="82"/>
      <c r="J11" s="82"/>
      <c r="K11" s="81"/>
      <c r="L11" s="81"/>
      <c r="M11" s="83"/>
      <c r="N11" s="84"/>
      <c r="O11" s="84"/>
      <c r="P11" s="81"/>
      <c r="Q11" s="81"/>
      <c r="R11" s="82"/>
      <c r="S11" s="81"/>
      <c r="T11" s="71"/>
      <c r="W11" s="34">
        <v>45690</v>
      </c>
      <c r="X11" s="35">
        <v>51105</v>
      </c>
    </row>
    <row r="12" spans="1:38" ht="3.75" customHeight="1" x14ac:dyDescent="0.25">
      <c r="A12" s="69"/>
      <c r="B12" s="70"/>
      <c r="C12" s="70"/>
      <c r="D12" s="70"/>
      <c r="E12" s="70"/>
      <c r="F12" s="70"/>
      <c r="G12" s="80"/>
      <c r="H12" s="81"/>
      <c r="I12" s="82"/>
      <c r="J12" s="82"/>
      <c r="K12" s="81"/>
      <c r="L12" s="81"/>
      <c r="M12" s="83"/>
      <c r="N12" s="84"/>
      <c r="O12" s="84"/>
      <c r="P12" s="81"/>
      <c r="Q12" s="81"/>
      <c r="R12" s="82"/>
      <c r="S12" s="81"/>
      <c r="T12" s="71"/>
      <c r="W12" s="34">
        <v>43823</v>
      </c>
      <c r="X12" s="35">
        <v>49238</v>
      </c>
    </row>
    <row r="13" spans="1:38" ht="6.75" customHeight="1" x14ac:dyDescent="0.25">
      <c r="A13" s="69"/>
      <c r="B13" s="70"/>
      <c r="C13" s="70"/>
      <c r="D13" s="70"/>
      <c r="E13" s="70"/>
      <c r="F13" s="70"/>
      <c r="G13" s="80"/>
      <c r="H13" s="81"/>
      <c r="I13" s="82"/>
      <c r="J13" s="82"/>
      <c r="K13" s="81"/>
      <c r="L13" s="81"/>
      <c r="M13" s="83"/>
      <c r="N13" s="84"/>
      <c r="O13" s="84"/>
      <c r="P13" s="81"/>
      <c r="Q13" s="81"/>
      <c r="R13" s="82"/>
      <c r="S13" s="81"/>
      <c r="T13" s="71"/>
      <c r="W13" s="34">
        <v>44735</v>
      </c>
      <c r="X13" s="35">
        <v>50151</v>
      </c>
    </row>
    <row r="14" spans="1:38" ht="24" customHeight="1" thickBot="1" x14ac:dyDescent="0.3">
      <c r="A14" s="260"/>
      <c r="B14" s="261"/>
      <c r="C14" s="261"/>
      <c r="D14" s="261"/>
      <c r="E14" s="261"/>
      <c r="F14" s="261"/>
      <c r="G14" s="262"/>
      <c r="H14" s="263"/>
      <c r="I14" s="264"/>
      <c r="J14" s="264"/>
      <c r="K14" s="263"/>
      <c r="L14" s="263"/>
      <c r="M14" s="265"/>
      <c r="N14" s="266"/>
      <c r="O14" s="266"/>
      <c r="P14" s="263"/>
      <c r="Q14" s="263"/>
      <c r="R14" s="264"/>
      <c r="S14" s="263"/>
      <c r="T14" s="267"/>
      <c r="W14" s="34">
        <v>45343</v>
      </c>
      <c r="X14" s="35">
        <v>50759</v>
      </c>
    </row>
    <row r="15" spans="1:38" ht="24" customHeight="1" x14ac:dyDescent="0.25">
      <c r="A15" s="295"/>
      <c r="B15" s="70"/>
      <c r="C15" s="311" t="s">
        <v>232</v>
      </c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81"/>
      <c r="T15" s="70"/>
      <c r="W15" s="34"/>
      <c r="X15" s="35"/>
    </row>
    <row r="16" spans="1:38" ht="16.2" customHeight="1" x14ac:dyDescent="0.35">
      <c r="A16" s="70"/>
      <c r="B16" s="70"/>
      <c r="C16" s="312" t="s">
        <v>233</v>
      </c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81"/>
      <c r="T16" s="70"/>
      <c r="W16" s="34"/>
      <c r="X16" s="35"/>
    </row>
    <row r="17" spans="1:38" ht="13.8" thickBot="1" x14ac:dyDescent="0.3">
      <c r="A17" s="296"/>
      <c r="B17" s="296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38" s="3" customFormat="1" ht="28.5" customHeight="1" x14ac:dyDescent="0.25">
      <c r="A18" s="308" t="s">
        <v>225</v>
      </c>
      <c r="B18" s="309"/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  <c r="R18" s="309"/>
      <c r="S18" s="309"/>
      <c r="T18" s="310"/>
      <c r="U18" s="2"/>
      <c r="V18" s="2"/>
      <c r="W18" s="6"/>
      <c r="X18" s="6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s="2" customFormat="1" ht="12" customHeight="1" x14ac:dyDescent="0.25">
      <c r="A19" s="85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7"/>
      <c r="M19" s="88"/>
      <c r="N19" s="88"/>
      <c r="O19" s="88"/>
      <c r="P19" s="88"/>
      <c r="Q19" s="88"/>
      <c r="R19" s="88"/>
      <c r="S19" s="88"/>
      <c r="T19" s="89"/>
      <c r="W19" s="6"/>
      <c r="X19" s="6"/>
    </row>
    <row r="20" spans="1:38" s="60" customFormat="1" ht="385.95" customHeight="1" x14ac:dyDescent="0.3">
      <c r="A20" s="61"/>
      <c r="B20" s="300" t="s">
        <v>202</v>
      </c>
      <c r="C20" s="301"/>
      <c r="D20" s="301"/>
      <c r="E20" s="301"/>
      <c r="F20" s="301"/>
      <c r="G20" s="301"/>
      <c r="H20" s="300" t="s">
        <v>224</v>
      </c>
      <c r="I20" s="301"/>
      <c r="J20" s="301"/>
      <c r="K20" s="301"/>
      <c r="L20" s="301"/>
      <c r="M20" s="301"/>
      <c r="N20" s="300" t="s">
        <v>209</v>
      </c>
      <c r="O20" s="300"/>
      <c r="P20" s="301"/>
      <c r="Q20" s="301"/>
      <c r="R20" s="301"/>
      <c r="S20" s="301"/>
      <c r="T20" s="62"/>
      <c r="W20" s="63"/>
      <c r="X20" s="63"/>
    </row>
    <row r="21" spans="1:38" s="5" customFormat="1" ht="21.75" customHeight="1" thickBot="1" x14ac:dyDescent="0.3">
      <c r="A21" s="302" t="s">
        <v>226</v>
      </c>
      <c r="B21" s="303"/>
      <c r="C21" s="303"/>
      <c r="D21" s="303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04"/>
      <c r="W21" s="7"/>
      <c r="X21" s="7"/>
    </row>
    <row r="22" spans="1:38" s="70" customFormat="1" x14ac:dyDescent="0.25">
      <c r="W22" s="120"/>
      <c r="X22" s="120"/>
    </row>
    <row r="23" spans="1:38" s="70" customFormat="1" x14ac:dyDescent="0.25">
      <c r="W23" s="120"/>
      <c r="X23" s="120"/>
    </row>
    <row r="24" spans="1:38" s="70" customFormat="1" x14ac:dyDescent="0.25">
      <c r="W24" s="120"/>
      <c r="X24" s="120"/>
    </row>
    <row r="25" spans="1:38" s="70" customFormat="1" x14ac:dyDescent="0.25">
      <c r="W25" s="120"/>
      <c r="X25" s="120"/>
    </row>
    <row r="26" spans="1:38" s="70" customFormat="1" x14ac:dyDescent="0.25">
      <c r="W26" s="120"/>
      <c r="X26" s="120"/>
    </row>
    <row r="27" spans="1:38" s="70" customFormat="1" x14ac:dyDescent="0.25">
      <c r="W27" s="120"/>
      <c r="X27" s="120"/>
    </row>
    <row r="28" spans="1:38" s="70" customFormat="1" x14ac:dyDescent="0.25">
      <c r="W28" s="120"/>
      <c r="X28" s="120"/>
    </row>
    <row r="29" spans="1:38" s="70" customFormat="1" x14ac:dyDescent="0.25">
      <c r="W29" s="120"/>
      <c r="X29" s="120"/>
    </row>
    <row r="30" spans="1:38" s="70" customFormat="1" x14ac:dyDescent="0.25">
      <c r="W30" s="120"/>
      <c r="X30" s="120"/>
    </row>
    <row r="31" spans="1:38" s="70" customFormat="1" x14ac:dyDescent="0.25">
      <c r="W31" s="120"/>
      <c r="X31" s="120"/>
    </row>
    <row r="32" spans="1:38" s="70" customFormat="1" x14ac:dyDescent="0.25">
      <c r="W32" s="120"/>
      <c r="X32" s="120"/>
    </row>
    <row r="33" spans="23:24" s="70" customFormat="1" x14ac:dyDescent="0.25">
      <c r="W33" s="120"/>
      <c r="X33" s="120"/>
    </row>
    <row r="34" spans="23:24" s="70" customFormat="1" x14ac:dyDescent="0.25">
      <c r="W34" s="120"/>
      <c r="X34" s="120"/>
    </row>
    <row r="35" spans="23:24" s="70" customFormat="1" x14ac:dyDescent="0.25">
      <c r="W35" s="120"/>
      <c r="X35" s="120"/>
    </row>
    <row r="36" spans="23:24" s="70" customFormat="1" x14ac:dyDescent="0.25">
      <c r="W36" s="120"/>
      <c r="X36" s="120"/>
    </row>
    <row r="37" spans="23:24" s="70" customFormat="1" x14ac:dyDescent="0.25">
      <c r="W37" s="120"/>
      <c r="X37" s="120"/>
    </row>
    <row r="38" spans="23:24" s="70" customFormat="1" x14ac:dyDescent="0.25">
      <c r="W38" s="120"/>
      <c r="X38" s="120"/>
    </row>
    <row r="39" spans="23:24" s="70" customFormat="1" x14ac:dyDescent="0.25">
      <c r="W39" s="120"/>
      <c r="X39" s="120"/>
    </row>
    <row r="40" spans="23:24" s="70" customFormat="1" x14ac:dyDescent="0.25">
      <c r="W40" s="120"/>
      <c r="X40" s="120"/>
    </row>
    <row r="41" spans="23:24" s="70" customFormat="1" x14ac:dyDescent="0.25">
      <c r="W41" s="120"/>
      <c r="X41" s="120"/>
    </row>
  </sheetData>
  <sheetProtection algorithmName="SHA-512" hashValue="8VpugUt0bLF4M85qNeDvTdcClHd4/LKSZbDWVz1LRFKX4pycYFcqJCaezOMftgMtyObNJtyLfUJpc8BZerGsqA==" saltValue="xnpgoJpnRQCY5MA17yrANQ==" spinCount="100000" sheet="1" objects="1" scenarios="1"/>
  <mergeCells count="8">
    <mergeCell ref="B20:G20"/>
    <mergeCell ref="H20:M20"/>
    <mergeCell ref="N20:S20"/>
    <mergeCell ref="A21:T21"/>
    <mergeCell ref="A1:T1"/>
    <mergeCell ref="A18:T18"/>
    <mergeCell ref="C15:R15"/>
    <mergeCell ref="C16:R16"/>
  </mergeCells>
  <hyperlinks>
    <hyperlink ref="C16:R16" r:id="rId1" display="9500TF Sales Walkaround Video" xr:uid="{FB0504E2-0644-4ACF-BA51-6DEA8CF5E7B3}"/>
  </hyperlinks>
  <printOptions horizontalCentered="1"/>
  <pageMargins left="0.45" right="0.45" top="0.5" bottom="0.5" header="0.3" footer="0.3"/>
  <pageSetup scale="7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89"/>
  <sheetViews>
    <sheetView showGridLines="0" showZeros="0" zoomScale="90" zoomScaleNormal="90" workbookViewId="0">
      <selection activeCell="F16" sqref="F16:L16"/>
    </sheetView>
  </sheetViews>
  <sheetFormatPr defaultColWidth="9.33203125" defaultRowHeight="13.2" x14ac:dyDescent="0.25"/>
  <cols>
    <col min="1" max="1" width="8.6640625" style="90" customWidth="1"/>
    <col min="2" max="2" width="9.33203125" style="90" customWidth="1"/>
    <col min="3" max="3" width="10.33203125" style="90" customWidth="1"/>
    <col min="4" max="4" width="8.33203125" style="90" customWidth="1"/>
    <col min="5" max="5" width="9" style="90" customWidth="1"/>
    <col min="6" max="6" width="14.5546875" style="90" customWidth="1"/>
    <col min="7" max="7" width="12.5546875" style="90" customWidth="1"/>
    <col min="8" max="8" width="17.44140625" style="90" customWidth="1"/>
    <col min="9" max="9" width="14.5546875" style="90" customWidth="1"/>
    <col min="10" max="10" width="15.33203125" style="90" customWidth="1"/>
    <col min="11" max="11" width="18.109375" style="90" customWidth="1"/>
    <col min="12" max="12" width="19.88671875" style="90" customWidth="1"/>
    <col min="13" max="13" width="17.5546875" style="90" customWidth="1"/>
    <col min="14" max="14" width="20" style="90" customWidth="1"/>
    <col min="15" max="15" width="6" style="90" customWidth="1"/>
    <col min="16" max="16" width="9.5546875" style="90" customWidth="1"/>
    <col min="17" max="17" width="2.5546875" style="90" customWidth="1"/>
    <col min="18" max="16384" width="9.33203125" style="90"/>
  </cols>
  <sheetData>
    <row r="1" spans="1:17" ht="28.5" customHeight="1" x14ac:dyDescent="0.25">
      <c r="A1" s="440" t="s">
        <v>104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2"/>
    </row>
    <row r="2" spans="1:17" ht="25.5" customHeight="1" x14ac:dyDescent="0.25">
      <c r="A2" s="443" t="s">
        <v>34</v>
      </c>
      <c r="B2" s="444"/>
      <c r="C2" s="149"/>
      <c r="D2" s="150" t="s">
        <v>74</v>
      </c>
      <c r="E2" s="149"/>
      <c r="F2" s="199" t="s">
        <v>17</v>
      </c>
      <c r="G2" s="475"/>
      <c r="H2" s="476"/>
      <c r="I2" s="196" t="s">
        <v>35</v>
      </c>
      <c r="J2" s="149"/>
      <c r="K2" s="458" t="s">
        <v>36</v>
      </c>
      <c r="L2" s="444"/>
      <c r="M2" s="149"/>
      <c r="N2" s="163" t="s">
        <v>0</v>
      </c>
      <c r="O2" s="473"/>
      <c r="P2" s="474"/>
    </row>
    <row r="3" spans="1:17" ht="25.5" customHeight="1" x14ac:dyDescent="0.25">
      <c r="A3" s="461" t="s">
        <v>3</v>
      </c>
      <c r="B3" s="462"/>
      <c r="C3" s="469"/>
      <c r="D3" s="470"/>
      <c r="E3" s="155" t="s">
        <v>4</v>
      </c>
      <c r="F3" s="179"/>
      <c r="G3" s="459"/>
      <c r="H3" s="459"/>
      <c r="I3" s="460"/>
      <c r="J3" s="468" t="s">
        <v>77</v>
      </c>
      <c r="K3" s="462"/>
      <c r="L3" s="459"/>
      <c r="M3" s="460"/>
      <c r="N3" s="155" t="s">
        <v>93</v>
      </c>
      <c r="O3" s="471"/>
      <c r="P3" s="472"/>
    </row>
    <row r="4" spans="1:17" ht="13.5" customHeight="1" x14ac:dyDescent="0.25">
      <c r="A4" s="164" t="s">
        <v>78</v>
      </c>
      <c r="B4" s="165"/>
      <c r="C4" s="151"/>
      <c r="D4" s="152"/>
      <c r="E4" s="166"/>
      <c r="F4" s="165"/>
      <c r="G4" s="165"/>
      <c r="H4" s="167"/>
      <c r="I4" s="168" t="s">
        <v>79</v>
      </c>
      <c r="J4" s="166"/>
      <c r="K4" s="165"/>
      <c r="L4" s="165"/>
      <c r="M4" s="166"/>
      <c r="N4" s="169"/>
      <c r="O4" s="153"/>
      <c r="P4" s="154"/>
    </row>
    <row r="5" spans="1:17" ht="25.5" customHeight="1" x14ac:dyDescent="0.25">
      <c r="A5" s="170" t="s">
        <v>80</v>
      </c>
      <c r="B5" s="463"/>
      <c r="C5" s="463"/>
      <c r="D5" s="463"/>
      <c r="E5" s="463"/>
      <c r="F5" s="463"/>
      <c r="G5" s="463"/>
      <c r="H5" s="464"/>
      <c r="I5" s="171" t="s">
        <v>80</v>
      </c>
      <c r="J5" s="463"/>
      <c r="K5" s="463"/>
      <c r="L5" s="463"/>
      <c r="M5" s="463"/>
      <c r="N5" s="463"/>
      <c r="O5" s="463"/>
      <c r="P5" s="465"/>
    </row>
    <row r="6" spans="1:17" ht="25.5" customHeight="1" x14ac:dyDescent="0.25">
      <c r="A6" s="172" t="s">
        <v>2</v>
      </c>
      <c r="B6" s="463"/>
      <c r="C6" s="463"/>
      <c r="D6" s="463"/>
      <c r="E6" s="463"/>
      <c r="F6" s="463"/>
      <c r="G6" s="463"/>
      <c r="H6" s="464"/>
      <c r="I6" s="171" t="s">
        <v>2</v>
      </c>
      <c r="J6" s="463"/>
      <c r="K6" s="463"/>
      <c r="L6" s="463"/>
      <c r="M6" s="463"/>
      <c r="N6" s="463"/>
      <c r="O6" s="463"/>
      <c r="P6" s="465"/>
    </row>
    <row r="7" spans="1:17" ht="25.5" customHeight="1" thickBot="1" x14ac:dyDescent="0.3">
      <c r="A7" s="173" t="s">
        <v>33</v>
      </c>
      <c r="B7" s="466"/>
      <c r="C7" s="466"/>
      <c r="D7" s="467"/>
      <c r="E7" s="155" t="s">
        <v>37</v>
      </c>
      <c r="F7" s="204"/>
      <c r="G7" s="197" t="s">
        <v>38</v>
      </c>
      <c r="H7" s="204"/>
      <c r="I7" s="174" t="s">
        <v>33</v>
      </c>
      <c r="J7" s="466"/>
      <c r="K7" s="466"/>
      <c r="L7" s="466"/>
      <c r="M7" s="155" t="s">
        <v>37</v>
      </c>
      <c r="N7" s="204"/>
      <c r="O7" s="197" t="s">
        <v>38</v>
      </c>
      <c r="P7" s="162"/>
    </row>
    <row r="8" spans="1:17" s="92" customFormat="1" ht="22.5" customHeight="1" x14ac:dyDescent="0.3">
      <c r="A8" s="453" t="s">
        <v>39</v>
      </c>
      <c r="B8" s="454"/>
      <c r="C8" s="454"/>
      <c r="D8" s="454"/>
      <c r="E8" s="454"/>
      <c r="F8" s="454"/>
      <c r="G8" s="454"/>
      <c r="H8" s="454"/>
      <c r="I8" s="454"/>
      <c r="J8" s="454"/>
      <c r="K8" s="454"/>
      <c r="L8" s="454"/>
      <c r="M8" s="454"/>
      <c r="N8" s="455"/>
      <c r="O8" s="456" t="s">
        <v>40</v>
      </c>
      <c r="P8" s="457"/>
    </row>
    <row r="9" spans="1:17" s="93" customFormat="1" ht="21.75" customHeight="1" x14ac:dyDescent="0.3">
      <c r="A9" s="175" t="s">
        <v>9</v>
      </c>
      <c r="B9" s="176" t="s">
        <v>10</v>
      </c>
      <c r="C9" s="176">
        <v>9</v>
      </c>
      <c r="D9" s="177">
        <v>5</v>
      </c>
      <c r="E9" s="143"/>
      <c r="F9" s="144"/>
      <c r="G9" s="193"/>
      <c r="H9" s="143"/>
      <c r="I9" s="145"/>
      <c r="J9" s="146"/>
      <c r="K9" s="143"/>
      <c r="L9" s="146"/>
      <c r="M9" s="182"/>
      <c r="N9" s="181"/>
      <c r="O9" s="479"/>
      <c r="P9" s="480"/>
    </row>
    <row r="10" spans="1:17" s="94" customFormat="1" ht="18.75" customHeight="1" thickBot="1" x14ac:dyDescent="0.3">
      <c r="A10" s="445" t="s">
        <v>66</v>
      </c>
      <c r="B10" s="446"/>
      <c r="C10" s="446"/>
      <c r="D10" s="447"/>
      <c r="E10" s="485" t="s">
        <v>67</v>
      </c>
      <c r="F10" s="486"/>
      <c r="G10" s="236" t="s">
        <v>103</v>
      </c>
      <c r="H10" s="448" t="s">
        <v>68</v>
      </c>
      <c r="I10" s="449"/>
      <c r="J10" s="450"/>
      <c r="K10" s="451" t="s">
        <v>69</v>
      </c>
      <c r="L10" s="452"/>
      <c r="M10" s="190" t="s">
        <v>100</v>
      </c>
      <c r="N10" s="180" t="s">
        <v>101</v>
      </c>
      <c r="O10" s="481"/>
      <c r="P10" s="482"/>
    </row>
    <row r="11" spans="1:17" s="94" customFormat="1" ht="23.25" customHeight="1" thickBot="1" x14ac:dyDescent="0.3">
      <c r="A11" s="477" t="s">
        <v>75</v>
      </c>
      <c r="B11" s="478"/>
      <c r="C11" s="478"/>
      <c r="D11" s="478"/>
      <c r="E11" s="490"/>
      <c r="F11" s="490"/>
      <c r="G11" s="490"/>
      <c r="H11" s="490"/>
      <c r="I11" s="490"/>
      <c r="J11" s="491"/>
      <c r="K11" s="178" t="s">
        <v>76</v>
      </c>
      <c r="L11" s="195"/>
      <c r="M11" s="490"/>
      <c r="N11" s="492"/>
      <c r="O11" s="483"/>
      <c r="P11" s="484"/>
    </row>
    <row r="12" spans="1:17" s="94" customFormat="1" ht="18.75" customHeight="1" x14ac:dyDescent="0.25">
      <c r="A12" s="137" t="s">
        <v>41</v>
      </c>
      <c r="B12" s="332" t="s">
        <v>115</v>
      </c>
      <c r="C12" s="333"/>
      <c r="D12" s="333"/>
      <c r="E12" s="333"/>
      <c r="F12" s="333"/>
      <c r="G12" s="333"/>
      <c r="H12" s="333"/>
      <c r="I12" s="333"/>
      <c r="J12" s="333"/>
      <c r="K12" s="333"/>
      <c r="L12" s="334"/>
      <c r="M12" s="354" t="s">
        <v>42</v>
      </c>
      <c r="N12" s="355"/>
      <c r="O12" s="352"/>
      <c r="P12" s="353"/>
    </row>
    <row r="13" spans="1:17" s="94" customFormat="1" ht="18.75" customHeight="1" x14ac:dyDescent="0.25">
      <c r="A13" s="119"/>
      <c r="B13" s="335" t="s">
        <v>152</v>
      </c>
      <c r="C13" s="336"/>
      <c r="D13" s="336"/>
      <c r="E13" s="337"/>
      <c r="F13" s="338" t="s">
        <v>136</v>
      </c>
      <c r="G13" s="339"/>
      <c r="H13" s="339"/>
      <c r="I13" s="339"/>
      <c r="J13" s="339"/>
      <c r="K13" s="339"/>
      <c r="L13" s="340"/>
      <c r="M13" s="493">
        <v>6495</v>
      </c>
      <c r="N13" s="494"/>
      <c r="O13" s="495">
        <f t="shared" ref="O13:O19" si="0">M13*A13</f>
        <v>0</v>
      </c>
      <c r="P13" s="496"/>
    </row>
    <row r="14" spans="1:17" s="94" customFormat="1" ht="18.75" customHeight="1" x14ac:dyDescent="0.25">
      <c r="A14" s="119"/>
      <c r="B14" s="487" t="s">
        <v>158</v>
      </c>
      <c r="C14" s="488"/>
      <c r="D14" s="488"/>
      <c r="E14" s="489"/>
      <c r="F14" s="338" t="s">
        <v>139</v>
      </c>
      <c r="G14" s="339"/>
      <c r="H14" s="339"/>
      <c r="I14" s="339"/>
      <c r="J14" s="339"/>
      <c r="K14" s="339"/>
      <c r="L14" s="340"/>
      <c r="M14" s="497">
        <v>7900</v>
      </c>
      <c r="N14" s="498"/>
      <c r="O14" s="495">
        <f t="shared" si="0"/>
        <v>0</v>
      </c>
      <c r="P14" s="496"/>
    </row>
    <row r="15" spans="1:17" s="94" customFormat="1" ht="18.75" customHeight="1" x14ac:dyDescent="0.25">
      <c r="A15" s="96"/>
      <c r="B15" s="487" t="s">
        <v>191</v>
      </c>
      <c r="C15" s="488"/>
      <c r="D15" s="488"/>
      <c r="E15" s="489"/>
      <c r="F15" s="338" t="s">
        <v>175</v>
      </c>
      <c r="G15" s="339"/>
      <c r="H15" s="339"/>
      <c r="I15" s="339"/>
      <c r="J15" s="339"/>
      <c r="K15" s="339"/>
      <c r="L15" s="340"/>
      <c r="M15" s="515">
        <v>5995</v>
      </c>
      <c r="N15" s="516"/>
      <c r="O15" s="495">
        <f t="shared" si="0"/>
        <v>0</v>
      </c>
      <c r="P15" s="496"/>
      <c r="Q15" s="220"/>
    </row>
    <row r="16" spans="1:17" s="94" customFormat="1" ht="18.75" customHeight="1" x14ac:dyDescent="0.25">
      <c r="A16" s="161"/>
      <c r="B16" s="487" t="s">
        <v>159</v>
      </c>
      <c r="C16" s="488"/>
      <c r="D16" s="488"/>
      <c r="E16" s="489"/>
      <c r="F16" s="338" t="s">
        <v>148</v>
      </c>
      <c r="G16" s="339"/>
      <c r="H16" s="339"/>
      <c r="I16" s="339"/>
      <c r="J16" s="339"/>
      <c r="K16" s="339"/>
      <c r="L16" s="340"/>
      <c r="M16" s="515">
        <v>1300</v>
      </c>
      <c r="N16" s="516"/>
      <c r="O16" s="495">
        <f t="shared" si="0"/>
        <v>0</v>
      </c>
      <c r="P16" s="496"/>
      <c r="Q16" s="233"/>
    </row>
    <row r="17" spans="1:16" s="94" customFormat="1" ht="18.75" customHeight="1" x14ac:dyDescent="0.25">
      <c r="A17" s="161"/>
      <c r="B17" s="487" t="s">
        <v>160</v>
      </c>
      <c r="C17" s="488"/>
      <c r="D17" s="488"/>
      <c r="E17" s="489"/>
      <c r="F17" s="338" t="s">
        <v>149</v>
      </c>
      <c r="G17" s="339"/>
      <c r="H17" s="339"/>
      <c r="I17" s="339"/>
      <c r="J17" s="339"/>
      <c r="K17" s="339"/>
      <c r="L17" s="340"/>
      <c r="M17" s="497">
        <v>1795</v>
      </c>
      <c r="N17" s="498"/>
      <c r="O17" s="495">
        <f t="shared" si="0"/>
        <v>0</v>
      </c>
      <c r="P17" s="496"/>
    </row>
    <row r="18" spans="1:16" s="94" customFormat="1" ht="18.75" customHeight="1" x14ac:dyDescent="0.25">
      <c r="A18" s="103"/>
      <c r="B18" s="335" t="s">
        <v>153</v>
      </c>
      <c r="C18" s="336"/>
      <c r="D18" s="336"/>
      <c r="E18" s="337"/>
      <c r="F18" s="338" t="s">
        <v>150</v>
      </c>
      <c r="G18" s="339"/>
      <c r="H18" s="339"/>
      <c r="I18" s="339"/>
      <c r="J18" s="339"/>
      <c r="K18" s="339"/>
      <c r="L18" s="340"/>
      <c r="M18" s="499">
        <v>1695</v>
      </c>
      <c r="N18" s="500"/>
      <c r="O18" s="495">
        <f t="shared" si="0"/>
        <v>0</v>
      </c>
      <c r="P18" s="496"/>
    </row>
    <row r="19" spans="1:16" s="94" customFormat="1" ht="18.75" customHeight="1" thickBot="1" x14ac:dyDescent="0.3">
      <c r="A19" s="97"/>
      <c r="B19" s="525" t="s">
        <v>161</v>
      </c>
      <c r="C19" s="526"/>
      <c r="D19" s="526"/>
      <c r="E19" s="527"/>
      <c r="F19" s="522" t="s">
        <v>151</v>
      </c>
      <c r="G19" s="523"/>
      <c r="H19" s="523"/>
      <c r="I19" s="523"/>
      <c r="J19" s="523"/>
      <c r="K19" s="523"/>
      <c r="L19" s="524"/>
      <c r="M19" s="501">
        <v>1300</v>
      </c>
      <c r="N19" s="502"/>
      <c r="O19" s="503">
        <f t="shared" si="0"/>
        <v>0</v>
      </c>
      <c r="P19" s="351"/>
    </row>
    <row r="20" spans="1:16" s="94" customFormat="1" ht="18.75" customHeight="1" thickBot="1" x14ac:dyDescent="0.3">
      <c r="A20" s="519" t="s">
        <v>128</v>
      </c>
      <c r="B20" s="520"/>
      <c r="C20" s="520"/>
      <c r="D20" s="520"/>
      <c r="E20" s="520"/>
      <c r="F20" s="521"/>
      <c r="G20" s="506"/>
      <c r="H20" s="507"/>
      <c r="I20" s="507"/>
      <c r="J20" s="507"/>
      <c r="K20" s="507"/>
      <c r="L20" s="507"/>
      <c r="M20" s="507"/>
      <c r="N20" s="507"/>
      <c r="O20" s="507"/>
      <c r="P20" s="508"/>
    </row>
    <row r="21" spans="1:16" ht="18.75" customHeight="1" x14ac:dyDescent="0.25">
      <c r="A21" s="192" t="s">
        <v>41</v>
      </c>
      <c r="B21" s="356" t="s">
        <v>110</v>
      </c>
      <c r="C21" s="357"/>
      <c r="D21" s="357"/>
      <c r="E21" s="357"/>
      <c r="F21" s="357"/>
      <c r="G21" s="357"/>
      <c r="H21" s="357"/>
      <c r="I21" s="357"/>
      <c r="J21" s="357"/>
      <c r="K21" s="357"/>
      <c r="L21" s="355"/>
      <c r="M21" s="509" t="s">
        <v>42</v>
      </c>
      <c r="N21" s="510"/>
      <c r="O21" s="517"/>
      <c r="P21" s="518"/>
    </row>
    <row r="22" spans="1:16" ht="18.75" customHeight="1" x14ac:dyDescent="0.25">
      <c r="A22" s="158"/>
      <c r="B22" s="407" t="s">
        <v>97</v>
      </c>
      <c r="C22" s="408"/>
      <c r="D22" s="408"/>
      <c r="E22" s="409"/>
      <c r="F22" s="410" t="s">
        <v>88</v>
      </c>
      <c r="G22" s="411"/>
      <c r="H22" s="411"/>
      <c r="I22" s="411"/>
      <c r="J22" s="411"/>
      <c r="K22" s="411"/>
      <c r="L22" s="412"/>
      <c r="M22" s="504" t="s">
        <v>43</v>
      </c>
      <c r="N22" s="505"/>
      <c r="O22" s="511"/>
      <c r="P22" s="512"/>
    </row>
    <row r="23" spans="1:16" s="92" customFormat="1" ht="18.75" customHeight="1" x14ac:dyDescent="0.3">
      <c r="A23" s="159"/>
      <c r="B23" s="407" t="s">
        <v>98</v>
      </c>
      <c r="C23" s="408"/>
      <c r="D23" s="408"/>
      <c r="E23" s="409"/>
      <c r="F23" s="410" t="s">
        <v>31</v>
      </c>
      <c r="G23" s="411"/>
      <c r="H23" s="411"/>
      <c r="I23" s="411"/>
      <c r="J23" s="411"/>
      <c r="K23" s="411"/>
      <c r="L23" s="412"/>
      <c r="M23" s="513">
        <v>7450</v>
      </c>
      <c r="N23" s="514"/>
      <c r="O23" s="511">
        <f>M23*A23</f>
        <v>0</v>
      </c>
      <c r="P23" s="512"/>
    </row>
    <row r="24" spans="1:16" ht="18.75" customHeight="1" x14ac:dyDescent="0.25">
      <c r="A24" s="158"/>
      <c r="B24" s="407" t="s">
        <v>99</v>
      </c>
      <c r="C24" s="408"/>
      <c r="D24" s="408"/>
      <c r="E24" s="409"/>
      <c r="F24" s="410" t="s">
        <v>89</v>
      </c>
      <c r="G24" s="411"/>
      <c r="H24" s="411"/>
      <c r="I24" s="411"/>
      <c r="J24" s="411"/>
      <c r="K24" s="411"/>
      <c r="L24" s="412"/>
      <c r="M24" s="513">
        <v>7450</v>
      </c>
      <c r="N24" s="514"/>
      <c r="O24" s="511">
        <f>M24*A24</f>
        <v>0</v>
      </c>
      <c r="P24" s="512"/>
    </row>
    <row r="25" spans="1:16" ht="18.75" customHeight="1" x14ac:dyDescent="0.25">
      <c r="A25" s="142"/>
      <c r="B25" s="335" t="s">
        <v>12</v>
      </c>
      <c r="C25" s="336"/>
      <c r="D25" s="336"/>
      <c r="E25" s="337"/>
      <c r="F25" s="338" t="s">
        <v>90</v>
      </c>
      <c r="G25" s="339"/>
      <c r="H25" s="339"/>
      <c r="I25" s="339"/>
      <c r="J25" s="339"/>
      <c r="K25" s="339"/>
      <c r="L25" s="340"/>
      <c r="M25" s="348">
        <v>12450</v>
      </c>
      <c r="N25" s="362"/>
      <c r="O25" s="327">
        <f>M25*A25</f>
        <v>0</v>
      </c>
      <c r="P25" s="328"/>
    </row>
    <row r="26" spans="1:16" ht="18.75" customHeight="1" x14ac:dyDescent="0.25">
      <c r="A26" s="160"/>
      <c r="B26" s="335" t="s">
        <v>32</v>
      </c>
      <c r="C26" s="336"/>
      <c r="D26" s="336"/>
      <c r="E26" s="337"/>
      <c r="F26" s="338" t="s">
        <v>91</v>
      </c>
      <c r="G26" s="339"/>
      <c r="H26" s="339"/>
      <c r="I26" s="339"/>
      <c r="J26" s="339"/>
      <c r="K26" s="339"/>
      <c r="L26" s="340"/>
      <c r="M26" s="371">
        <v>22995</v>
      </c>
      <c r="N26" s="362"/>
      <c r="O26" s="327">
        <f>M26*A26</f>
        <v>0</v>
      </c>
      <c r="P26" s="328"/>
    </row>
    <row r="27" spans="1:16" ht="18.75" customHeight="1" thickBot="1" x14ac:dyDescent="0.3">
      <c r="A27" s="142"/>
      <c r="B27" s="335" t="s">
        <v>112</v>
      </c>
      <c r="C27" s="336"/>
      <c r="D27" s="336"/>
      <c r="E27" s="337"/>
      <c r="F27" s="338" t="s">
        <v>113</v>
      </c>
      <c r="G27" s="339"/>
      <c r="H27" s="339"/>
      <c r="I27" s="339"/>
      <c r="J27" s="339"/>
      <c r="K27" s="339"/>
      <c r="L27" s="340"/>
      <c r="M27" s="371">
        <v>58500</v>
      </c>
      <c r="N27" s="362"/>
      <c r="O27" s="327">
        <f>M27*A27</f>
        <v>0</v>
      </c>
      <c r="P27" s="328"/>
    </row>
    <row r="28" spans="1:16" ht="18.75" customHeight="1" x14ac:dyDescent="0.25">
      <c r="A28" s="192" t="s">
        <v>41</v>
      </c>
      <c r="B28" s="356" t="s">
        <v>111</v>
      </c>
      <c r="C28" s="357"/>
      <c r="D28" s="357"/>
      <c r="E28" s="357"/>
      <c r="F28" s="357"/>
      <c r="G28" s="357"/>
      <c r="H28" s="357"/>
      <c r="I28" s="357"/>
      <c r="J28" s="357"/>
      <c r="K28" s="357"/>
      <c r="L28" s="355"/>
      <c r="M28" s="354" t="s">
        <v>42</v>
      </c>
      <c r="N28" s="355"/>
      <c r="O28" s="352"/>
      <c r="P28" s="353"/>
    </row>
    <row r="29" spans="1:16" ht="18.75" customHeight="1" x14ac:dyDescent="0.25">
      <c r="A29" s="158"/>
      <c r="B29" s="407" t="s">
        <v>99</v>
      </c>
      <c r="C29" s="408"/>
      <c r="D29" s="408"/>
      <c r="E29" s="409"/>
      <c r="F29" s="410" t="s">
        <v>92</v>
      </c>
      <c r="G29" s="411"/>
      <c r="H29" s="411"/>
      <c r="I29" s="411"/>
      <c r="J29" s="411"/>
      <c r="K29" s="411"/>
      <c r="L29" s="412"/>
      <c r="M29" s="504" t="s">
        <v>43</v>
      </c>
      <c r="N29" s="505"/>
      <c r="O29" s="511"/>
      <c r="P29" s="512"/>
    </row>
    <row r="30" spans="1:16" ht="18.75" customHeight="1" x14ac:dyDescent="0.25">
      <c r="A30" s="142"/>
      <c r="B30" s="335" t="s">
        <v>12</v>
      </c>
      <c r="C30" s="336"/>
      <c r="D30" s="336"/>
      <c r="E30" s="337"/>
      <c r="F30" s="338" t="s">
        <v>90</v>
      </c>
      <c r="G30" s="339"/>
      <c r="H30" s="339"/>
      <c r="I30" s="339"/>
      <c r="J30" s="339"/>
      <c r="K30" s="339"/>
      <c r="L30" s="340"/>
      <c r="M30" s="348">
        <v>6495</v>
      </c>
      <c r="N30" s="362"/>
      <c r="O30" s="327">
        <f>M30*A30</f>
        <v>0</v>
      </c>
      <c r="P30" s="328"/>
    </row>
    <row r="31" spans="1:16" ht="18.75" customHeight="1" x14ac:dyDescent="0.25">
      <c r="A31" s="142"/>
      <c r="B31" s="335" t="s">
        <v>32</v>
      </c>
      <c r="C31" s="336"/>
      <c r="D31" s="336"/>
      <c r="E31" s="337"/>
      <c r="F31" s="338" t="s">
        <v>91</v>
      </c>
      <c r="G31" s="339"/>
      <c r="H31" s="339"/>
      <c r="I31" s="339"/>
      <c r="J31" s="339"/>
      <c r="K31" s="339"/>
      <c r="L31" s="340"/>
      <c r="M31" s="371">
        <v>16995</v>
      </c>
      <c r="N31" s="362"/>
      <c r="O31" s="327">
        <f>M31*A31</f>
        <v>0</v>
      </c>
      <c r="P31" s="328"/>
    </row>
    <row r="32" spans="1:16" ht="18.75" customHeight="1" x14ac:dyDescent="0.25">
      <c r="A32" s="142"/>
      <c r="B32" s="335" t="s">
        <v>112</v>
      </c>
      <c r="C32" s="336"/>
      <c r="D32" s="336"/>
      <c r="E32" s="337"/>
      <c r="F32" s="338" t="s">
        <v>113</v>
      </c>
      <c r="G32" s="339"/>
      <c r="H32" s="339"/>
      <c r="I32" s="339"/>
      <c r="J32" s="339"/>
      <c r="K32" s="339"/>
      <c r="L32" s="340"/>
      <c r="M32" s="371">
        <v>50900</v>
      </c>
      <c r="N32" s="362"/>
      <c r="O32" s="327">
        <f>M32*A32</f>
        <v>0</v>
      </c>
      <c r="P32" s="328"/>
    </row>
    <row r="33" spans="1:17" ht="18.75" customHeight="1" thickBot="1" x14ac:dyDescent="0.3">
      <c r="A33" s="402" t="s">
        <v>117</v>
      </c>
      <c r="B33" s="403"/>
      <c r="C33" s="403"/>
      <c r="D33" s="403"/>
      <c r="E33" s="403"/>
      <c r="F33" s="403"/>
      <c r="G33" s="404"/>
      <c r="H33" s="203" t="s">
        <v>118</v>
      </c>
      <c r="I33" s="200" t="s">
        <v>119</v>
      </c>
      <c r="J33" s="201" t="s">
        <v>120</v>
      </c>
      <c r="K33" s="359"/>
      <c r="L33" s="360"/>
      <c r="M33" s="360"/>
      <c r="N33" s="360"/>
      <c r="O33" s="360"/>
      <c r="P33" s="361"/>
      <c r="Q33" s="202"/>
    </row>
    <row r="34" spans="1:17" ht="18.75" customHeight="1" x14ac:dyDescent="0.25">
      <c r="A34" s="137" t="s">
        <v>41</v>
      </c>
      <c r="B34" s="413" t="s">
        <v>86</v>
      </c>
      <c r="C34" s="414"/>
      <c r="D34" s="414"/>
      <c r="E34" s="414"/>
      <c r="F34" s="414"/>
      <c r="G34" s="414"/>
      <c r="H34" s="333"/>
      <c r="I34" s="333"/>
      <c r="J34" s="333"/>
      <c r="K34" s="333"/>
      <c r="L34" s="334"/>
      <c r="M34" s="354" t="s">
        <v>42</v>
      </c>
      <c r="N34" s="355"/>
      <c r="O34" s="352"/>
      <c r="P34" s="353"/>
      <c r="Q34" s="125"/>
    </row>
    <row r="35" spans="1:17" ht="18.75" customHeight="1" x14ac:dyDescent="0.25">
      <c r="A35" s="156"/>
      <c r="B35" s="335" t="s">
        <v>126</v>
      </c>
      <c r="C35" s="336"/>
      <c r="D35" s="336"/>
      <c r="E35" s="337"/>
      <c r="F35" s="338" t="s">
        <v>81</v>
      </c>
      <c r="G35" s="339"/>
      <c r="H35" s="339"/>
      <c r="I35" s="339"/>
      <c r="J35" s="339"/>
      <c r="K35" s="339"/>
      <c r="L35" s="340"/>
      <c r="M35" s="372">
        <v>295</v>
      </c>
      <c r="N35" s="373"/>
      <c r="O35" s="327">
        <f>M35*A35</f>
        <v>0</v>
      </c>
      <c r="P35" s="328"/>
    </row>
    <row r="36" spans="1:17" ht="18.75" customHeight="1" x14ac:dyDescent="0.25">
      <c r="A36" s="156"/>
      <c r="B36" s="335" t="s">
        <v>127</v>
      </c>
      <c r="C36" s="336"/>
      <c r="D36" s="336"/>
      <c r="E36" s="337"/>
      <c r="F36" s="338" t="s">
        <v>82</v>
      </c>
      <c r="G36" s="339"/>
      <c r="H36" s="339"/>
      <c r="I36" s="339"/>
      <c r="J36" s="339"/>
      <c r="K36" s="339"/>
      <c r="L36" s="340"/>
      <c r="M36" s="372">
        <v>295</v>
      </c>
      <c r="N36" s="373"/>
      <c r="O36" s="327">
        <f>M36*A36</f>
        <v>0</v>
      </c>
      <c r="P36" s="328"/>
    </row>
    <row r="37" spans="1:17" ht="18.75" customHeight="1" x14ac:dyDescent="0.25">
      <c r="A37" s="96"/>
      <c r="B37" s="363" t="s">
        <v>95</v>
      </c>
      <c r="C37" s="405"/>
      <c r="D37" s="405"/>
      <c r="E37" s="406"/>
      <c r="F37" s="397" t="s">
        <v>83</v>
      </c>
      <c r="G37" s="398"/>
      <c r="H37" s="398"/>
      <c r="I37" s="398"/>
      <c r="J37" s="398"/>
      <c r="K37" s="398"/>
      <c r="L37" s="399"/>
      <c r="M37" s="372">
        <v>1895</v>
      </c>
      <c r="N37" s="373"/>
      <c r="O37" s="327">
        <f>M37*A37</f>
        <v>0</v>
      </c>
      <c r="P37" s="328"/>
    </row>
    <row r="38" spans="1:17" ht="18.75" customHeight="1" thickBot="1" x14ac:dyDescent="0.3">
      <c r="A38" s="97"/>
      <c r="B38" s="394" t="s">
        <v>96</v>
      </c>
      <c r="C38" s="395"/>
      <c r="D38" s="395"/>
      <c r="E38" s="396"/>
      <c r="F38" s="397" t="s">
        <v>84</v>
      </c>
      <c r="G38" s="398"/>
      <c r="H38" s="398"/>
      <c r="I38" s="398"/>
      <c r="J38" s="398"/>
      <c r="K38" s="398"/>
      <c r="L38" s="399"/>
      <c r="M38" s="372">
        <v>2450</v>
      </c>
      <c r="N38" s="373"/>
      <c r="O38" s="369">
        <f>M38*A38</f>
        <v>0</v>
      </c>
      <c r="P38" s="370"/>
    </row>
    <row r="39" spans="1:17" ht="18.75" customHeight="1" x14ac:dyDescent="0.25">
      <c r="A39" s="191" t="s">
        <v>41</v>
      </c>
      <c r="B39" s="332" t="s">
        <v>87</v>
      </c>
      <c r="C39" s="333"/>
      <c r="D39" s="333"/>
      <c r="E39" s="333"/>
      <c r="F39" s="333"/>
      <c r="G39" s="333"/>
      <c r="H39" s="333"/>
      <c r="I39" s="333"/>
      <c r="J39" s="333"/>
      <c r="K39" s="333"/>
      <c r="L39" s="334"/>
      <c r="M39" s="354" t="s">
        <v>42</v>
      </c>
      <c r="N39" s="355"/>
      <c r="O39" s="352"/>
      <c r="P39" s="353"/>
    </row>
    <row r="40" spans="1:17" ht="18.75" customHeight="1" x14ac:dyDescent="0.25">
      <c r="A40" s="119"/>
      <c r="B40" s="335" t="s">
        <v>114</v>
      </c>
      <c r="C40" s="336"/>
      <c r="D40" s="336"/>
      <c r="E40" s="337"/>
      <c r="F40" s="338" t="s">
        <v>228</v>
      </c>
      <c r="G40" s="339"/>
      <c r="H40" s="339"/>
      <c r="I40" s="339"/>
      <c r="J40" s="339"/>
      <c r="K40" s="339"/>
      <c r="L40" s="340"/>
      <c r="M40" s="367" t="s">
        <v>43</v>
      </c>
      <c r="N40" s="368"/>
      <c r="O40" s="327"/>
      <c r="P40" s="328"/>
    </row>
    <row r="41" spans="1:17" ht="18.75" customHeight="1" x14ac:dyDescent="0.25">
      <c r="A41" s="119"/>
      <c r="B41" s="335" t="s">
        <v>142</v>
      </c>
      <c r="C41" s="336"/>
      <c r="D41" s="336"/>
      <c r="E41" s="337"/>
      <c r="F41" s="338" t="s">
        <v>227</v>
      </c>
      <c r="G41" s="339"/>
      <c r="H41" s="339"/>
      <c r="I41" s="339"/>
      <c r="J41" s="339"/>
      <c r="K41" s="339"/>
      <c r="L41" s="340"/>
      <c r="M41" s="341">
        <v>850</v>
      </c>
      <c r="N41" s="342"/>
      <c r="O41" s="327">
        <f t="shared" ref="O41:O46" si="1">M41*A41</f>
        <v>0</v>
      </c>
      <c r="P41" s="328"/>
    </row>
    <row r="42" spans="1:17" ht="18.75" customHeight="1" x14ac:dyDescent="0.25">
      <c r="A42" s="119"/>
      <c r="B42" s="363">
        <v>28430</v>
      </c>
      <c r="C42" s="364"/>
      <c r="D42" s="364"/>
      <c r="E42" s="365"/>
      <c r="F42" s="338" t="s">
        <v>197</v>
      </c>
      <c r="G42" s="339"/>
      <c r="H42" s="339"/>
      <c r="I42" s="339"/>
      <c r="J42" s="339"/>
      <c r="K42" s="339"/>
      <c r="L42" s="340"/>
      <c r="M42" s="556">
        <v>895</v>
      </c>
      <c r="N42" s="557"/>
      <c r="O42" s="532">
        <f t="shared" si="1"/>
        <v>0</v>
      </c>
      <c r="P42" s="533"/>
    </row>
    <row r="43" spans="1:17" ht="18.75" customHeight="1" x14ac:dyDescent="0.25">
      <c r="A43" s="119"/>
      <c r="B43" s="363">
        <v>28439</v>
      </c>
      <c r="C43" s="364"/>
      <c r="D43" s="364"/>
      <c r="E43" s="365"/>
      <c r="F43" s="338" t="s">
        <v>198</v>
      </c>
      <c r="G43" s="339"/>
      <c r="H43" s="339"/>
      <c r="I43" s="339"/>
      <c r="J43" s="339"/>
      <c r="K43" s="339"/>
      <c r="L43" s="340"/>
      <c r="M43" s="556">
        <v>1495</v>
      </c>
      <c r="N43" s="557"/>
      <c r="O43" s="532">
        <f t="shared" si="1"/>
        <v>0</v>
      </c>
      <c r="P43" s="533"/>
      <c r="Q43" s="268"/>
    </row>
    <row r="44" spans="1:17" ht="18.75" customHeight="1" x14ac:dyDescent="0.25">
      <c r="A44" s="219"/>
      <c r="B44" s="363" t="s">
        <v>94</v>
      </c>
      <c r="C44" s="364"/>
      <c r="D44" s="364"/>
      <c r="E44" s="365"/>
      <c r="F44" s="338" t="s">
        <v>85</v>
      </c>
      <c r="G44" s="560"/>
      <c r="H44" s="560"/>
      <c r="I44" s="560"/>
      <c r="J44" s="560"/>
      <c r="K44" s="560"/>
      <c r="L44" s="561"/>
      <c r="M44" s="343">
        <v>295</v>
      </c>
      <c r="N44" s="344"/>
      <c r="O44" s="327">
        <f t="shared" si="1"/>
        <v>0</v>
      </c>
      <c r="P44" s="328"/>
      <c r="Q44" s="125"/>
    </row>
    <row r="45" spans="1:17" ht="18.75" customHeight="1" x14ac:dyDescent="0.25">
      <c r="A45" s="238"/>
      <c r="B45" s="335" t="s">
        <v>221</v>
      </c>
      <c r="C45" s="336"/>
      <c r="D45" s="336"/>
      <c r="E45" s="337"/>
      <c r="F45" s="338" t="s">
        <v>162</v>
      </c>
      <c r="G45" s="339"/>
      <c r="H45" s="339"/>
      <c r="I45" s="339"/>
      <c r="J45" s="339"/>
      <c r="K45" s="339"/>
      <c r="L45" s="340"/>
      <c r="M45" s="341">
        <v>1995</v>
      </c>
      <c r="N45" s="342"/>
      <c r="O45" s="327">
        <f t="shared" si="1"/>
        <v>0</v>
      </c>
      <c r="P45" s="328"/>
      <c r="Q45" s="239"/>
    </row>
    <row r="46" spans="1:17" ht="18.75" customHeight="1" thickBot="1" x14ac:dyDescent="0.3">
      <c r="A46" s="238"/>
      <c r="B46" s="335" t="s">
        <v>163</v>
      </c>
      <c r="C46" s="336"/>
      <c r="D46" s="336"/>
      <c r="E46" s="337"/>
      <c r="F46" s="338" t="s">
        <v>194</v>
      </c>
      <c r="G46" s="339"/>
      <c r="H46" s="339"/>
      <c r="I46" s="339"/>
      <c r="J46" s="339"/>
      <c r="K46" s="339"/>
      <c r="L46" s="340"/>
      <c r="M46" s="343">
        <v>2695</v>
      </c>
      <c r="N46" s="344"/>
      <c r="O46" s="327">
        <f t="shared" si="1"/>
        <v>0</v>
      </c>
      <c r="P46" s="328"/>
      <c r="Q46" s="239"/>
    </row>
    <row r="47" spans="1:17" ht="18.600000000000001" customHeight="1" x14ac:dyDescent="0.25">
      <c r="A47" s="558" t="s">
        <v>176</v>
      </c>
      <c r="B47" s="559"/>
      <c r="C47" s="559"/>
      <c r="D47" s="559"/>
      <c r="E47" s="559"/>
      <c r="F47" s="559"/>
      <c r="G47" s="559"/>
      <c r="H47" s="559"/>
      <c r="I47" s="559"/>
      <c r="J47" s="559"/>
      <c r="K47" s="559"/>
      <c r="L47" s="559"/>
      <c r="M47" s="358"/>
      <c r="N47" s="357"/>
      <c r="O47" s="366"/>
      <c r="P47" s="353"/>
      <c r="Q47" s="125"/>
    </row>
    <row r="48" spans="1:17" ht="21.6" customHeight="1" x14ac:dyDescent="0.25">
      <c r="A48" s="245" t="s">
        <v>177</v>
      </c>
      <c r="B48" s="548" t="s">
        <v>178</v>
      </c>
      <c r="C48" s="549"/>
      <c r="D48" s="549"/>
      <c r="E48" s="550"/>
      <c r="F48" s="275" t="s">
        <v>177</v>
      </c>
      <c r="G48" s="546" t="s">
        <v>210</v>
      </c>
      <c r="H48" s="551"/>
      <c r="I48" s="276" t="s">
        <v>177</v>
      </c>
      <c r="J48" s="546" t="s">
        <v>179</v>
      </c>
      <c r="K48" s="547"/>
      <c r="L48" s="276" t="s">
        <v>177</v>
      </c>
      <c r="M48" s="546" t="s">
        <v>211</v>
      </c>
      <c r="N48" s="547"/>
      <c r="O48" s="246"/>
      <c r="P48" s="247"/>
    </row>
    <row r="49" spans="1:17" ht="19.2" customHeight="1" x14ac:dyDescent="0.25">
      <c r="A49" s="119"/>
      <c r="B49" s="335" t="s">
        <v>180</v>
      </c>
      <c r="C49" s="337"/>
      <c r="D49" s="552" t="s">
        <v>181</v>
      </c>
      <c r="E49" s="553"/>
      <c r="F49" s="277"/>
      <c r="G49" s="248" t="s">
        <v>182</v>
      </c>
      <c r="H49" s="249" t="s">
        <v>181</v>
      </c>
      <c r="I49" s="278"/>
      <c r="J49" s="250" t="s">
        <v>183</v>
      </c>
      <c r="K49" s="249" t="s">
        <v>181</v>
      </c>
      <c r="L49" s="278"/>
      <c r="M49" s="250" t="s">
        <v>184</v>
      </c>
      <c r="N49" s="249" t="s">
        <v>181</v>
      </c>
      <c r="O49" s="495"/>
      <c r="P49" s="496"/>
    </row>
    <row r="50" spans="1:17" ht="18" customHeight="1" x14ac:dyDescent="0.25">
      <c r="A50" s="119"/>
      <c r="B50" s="335" t="s">
        <v>183</v>
      </c>
      <c r="C50" s="337"/>
      <c r="D50" s="554">
        <v>1300</v>
      </c>
      <c r="E50" s="555"/>
      <c r="F50" s="277"/>
      <c r="G50" s="248" t="s">
        <v>184</v>
      </c>
      <c r="H50" s="251">
        <v>1300</v>
      </c>
      <c r="I50" s="278"/>
      <c r="J50" s="252" t="s">
        <v>184</v>
      </c>
      <c r="K50" s="251">
        <v>650</v>
      </c>
      <c r="L50" s="278"/>
      <c r="M50" s="252" t="s">
        <v>185</v>
      </c>
      <c r="N50" s="251">
        <v>1300</v>
      </c>
      <c r="O50" s="495">
        <f>(A50*D50)+(F50*H50)+(I50*K50)+(L50*N50)</f>
        <v>0</v>
      </c>
      <c r="P50" s="496"/>
    </row>
    <row r="51" spans="1:17" ht="18" customHeight="1" thickBot="1" x14ac:dyDescent="0.3">
      <c r="A51" s="279"/>
      <c r="B51" s="280"/>
      <c r="C51" s="281"/>
      <c r="D51" s="281"/>
      <c r="E51" s="282"/>
      <c r="F51" s="283"/>
      <c r="G51" s="253" t="s">
        <v>185</v>
      </c>
      <c r="H51" s="284">
        <v>2600</v>
      </c>
      <c r="I51" s="285"/>
      <c r="J51" s="286" t="s">
        <v>185</v>
      </c>
      <c r="K51" s="284">
        <v>1950</v>
      </c>
      <c r="L51" s="279"/>
      <c r="M51" s="280"/>
      <c r="N51" s="281"/>
      <c r="O51" s="350">
        <f>(F51*H51)+(I51*K51)</f>
        <v>0</v>
      </c>
      <c r="P51" s="351"/>
    </row>
    <row r="52" spans="1:17" ht="30.6" customHeight="1" x14ac:dyDescent="0.25">
      <c r="A52" s="191" t="s">
        <v>41</v>
      </c>
      <c r="B52" s="332" t="s">
        <v>186</v>
      </c>
      <c r="C52" s="333"/>
      <c r="D52" s="333"/>
      <c r="E52" s="333"/>
      <c r="F52" s="333"/>
      <c r="G52" s="333"/>
      <c r="H52" s="333"/>
      <c r="I52" s="333"/>
      <c r="J52" s="333"/>
      <c r="K52" s="333"/>
      <c r="L52" s="334"/>
      <c r="M52" s="254" t="s">
        <v>42</v>
      </c>
      <c r="N52" s="255"/>
      <c r="O52" s="352"/>
      <c r="P52" s="353"/>
    </row>
    <row r="53" spans="1:17" ht="18.600000000000001" customHeight="1" x14ac:dyDescent="0.25">
      <c r="A53" s="95"/>
      <c r="B53" s="487">
        <v>520090</v>
      </c>
      <c r="C53" s="528"/>
      <c r="D53" s="528"/>
      <c r="E53" s="529"/>
      <c r="F53" s="338" t="s">
        <v>187</v>
      </c>
      <c r="G53" s="530"/>
      <c r="H53" s="530"/>
      <c r="I53" s="530"/>
      <c r="J53" s="530"/>
      <c r="K53" s="530"/>
      <c r="L53" s="531"/>
      <c r="M53" s="348" t="s">
        <v>43</v>
      </c>
      <c r="N53" s="349"/>
      <c r="O53" s="532" t="s">
        <v>18</v>
      </c>
      <c r="P53" s="533"/>
    </row>
    <row r="54" spans="1:17" ht="18.600000000000001" customHeight="1" x14ac:dyDescent="0.25">
      <c r="A54" s="95"/>
      <c r="B54" s="487">
        <v>520086</v>
      </c>
      <c r="C54" s="528"/>
      <c r="D54" s="528"/>
      <c r="E54" s="529"/>
      <c r="F54" s="338" t="s">
        <v>188</v>
      </c>
      <c r="G54" s="530"/>
      <c r="H54" s="530"/>
      <c r="I54" s="530"/>
      <c r="J54" s="530"/>
      <c r="K54" s="530"/>
      <c r="L54" s="531"/>
      <c r="M54" s="348" t="s">
        <v>43</v>
      </c>
      <c r="N54" s="349"/>
      <c r="O54" s="532" t="s">
        <v>18</v>
      </c>
      <c r="P54" s="533"/>
    </row>
    <row r="55" spans="1:17" ht="18.600000000000001" customHeight="1" x14ac:dyDescent="0.25">
      <c r="A55" s="95"/>
      <c r="B55" s="487">
        <v>520103</v>
      </c>
      <c r="C55" s="528"/>
      <c r="D55" s="528"/>
      <c r="E55" s="529"/>
      <c r="F55" s="338" t="s">
        <v>189</v>
      </c>
      <c r="G55" s="530"/>
      <c r="H55" s="530"/>
      <c r="I55" s="530"/>
      <c r="J55" s="530"/>
      <c r="K55" s="530"/>
      <c r="L55" s="531"/>
      <c r="M55" s="348" t="s">
        <v>43</v>
      </c>
      <c r="N55" s="349"/>
      <c r="O55" s="532" t="s">
        <v>18</v>
      </c>
      <c r="P55" s="533"/>
    </row>
    <row r="56" spans="1:17" ht="18.600000000000001" customHeight="1" thickBot="1" x14ac:dyDescent="0.3">
      <c r="A56" s="95"/>
      <c r="B56" s="487">
        <v>520104</v>
      </c>
      <c r="C56" s="528"/>
      <c r="D56" s="528"/>
      <c r="E56" s="529"/>
      <c r="F56" s="338" t="s">
        <v>190</v>
      </c>
      <c r="G56" s="530"/>
      <c r="H56" s="530"/>
      <c r="I56" s="530"/>
      <c r="J56" s="530"/>
      <c r="K56" s="530"/>
      <c r="L56" s="531"/>
      <c r="M56" s="348" t="s">
        <v>43</v>
      </c>
      <c r="N56" s="349"/>
      <c r="O56" s="532" t="s">
        <v>18</v>
      </c>
      <c r="P56" s="533"/>
    </row>
    <row r="57" spans="1:17" s="92" customFormat="1" ht="18.75" customHeight="1" x14ac:dyDescent="0.3">
      <c r="A57" s="137" t="s">
        <v>41</v>
      </c>
      <c r="B57" s="332" t="s">
        <v>44</v>
      </c>
      <c r="C57" s="333"/>
      <c r="D57" s="333"/>
      <c r="E57" s="333"/>
      <c r="F57" s="333"/>
      <c r="G57" s="333"/>
      <c r="H57" s="333"/>
      <c r="I57" s="333"/>
      <c r="J57" s="333"/>
      <c r="K57" s="333"/>
      <c r="L57" s="334"/>
      <c r="M57" s="354" t="s">
        <v>42</v>
      </c>
      <c r="N57" s="543"/>
      <c r="O57" s="352"/>
      <c r="P57" s="353"/>
    </row>
    <row r="58" spans="1:17" ht="18.75" customHeight="1" x14ac:dyDescent="0.25">
      <c r="A58" s="103"/>
      <c r="B58" s="335" t="s">
        <v>125</v>
      </c>
      <c r="C58" s="336"/>
      <c r="D58" s="336"/>
      <c r="E58" s="337"/>
      <c r="F58" s="338" t="s">
        <v>155</v>
      </c>
      <c r="G58" s="339"/>
      <c r="H58" s="339"/>
      <c r="I58" s="339"/>
      <c r="J58" s="339"/>
      <c r="K58" s="339"/>
      <c r="L58" s="339"/>
      <c r="M58" s="340"/>
      <c r="N58" s="288">
        <v>15995</v>
      </c>
      <c r="O58" s="327">
        <f t="shared" ref="O58:O66" si="2">N58*A58</f>
        <v>0</v>
      </c>
      <c r="P58" s="328"/>
    </row>
    <row r="59" spans="1:17" ht="18" customHeight="1" x14ac:dyDescent="0.25">
      <c r="A59" s="103"/>
      <c r="B59" s="335" t="s">
        <v>125</v>
      </c>
      <c r="C59" s="544"/>
      <c r="D59" s="544"/>
      <c r="E59" s="545"/>
      <c r="F59" s="338" t="s">
        <v>220</v>
      </c>
      <c r="G59" s="339"/>
      <c r="H59" s="339"/>
      <c r="I59" s="339"/>
      <c r="J59" s="339"/>
      <c r="K59" s="339"/>
      <c r="L59" s="339"/>
      <c r="M59" s="340"/>
      <c r="N59" s="288">
        <v>2095</v>
      </c>
      <c r="O59" s="327">
        <f t="shared" si="2"/>
        <v>0</v>
      </c>
      <c r="P59" s="328"/>
      <c r="Q59" s="220"/>
    </row>
    <row r="60" spans="1:17" ht="30.6" customHeight="1" x14ac:dyDescent="0.25">
      <c r="A60" s="103"/>
      <c r="B60" s="487" t="s">
        <v>207</v>
      </c>
      <c r="C60" s="528"/>
      <c r="D60" s="528"/>
      <c r="E60" s="529"/>
      <c r="F60" s="335" t="s">
        <v>219</v>
      </c>
      <c r="G60" s="336"/>
      <c r="H60" s="336"/>
      <c r="I60" s="336"/>
      <c r="J60" s="336"/>
      <c r="K60" s="336"/>
      <c r="L60" s="336"/>
      <c r="M60" s="337"/>
      <c r="N60" s="289">
        <v>2450</v>
      </c>
      <c r="O60" s="327">
        <f t="shared" si="2"/>
        <v>0</v>
      </c>
      <c r="P60" s="328"/>
      <c r="Q60" s="125"/>
    </row>
    <row r="61" spans="1:17" ht="15.75" customHeight="1" x14ac:dyDescent="0.25">
      <c r="A61" s="103"/>
      <c r="B61" s="335">
        <v>28959</v>
      </c>
      <c r="C61" s="544"/>
      <c r="D61" s="544"/>
      <c r="E61" s="545"/>
      <c r="F61" s="338" t="s">
        <v>192</v>
      </c>
      <c r="G61" s="339"/>
      <c r="H61" s="339"/>
      <c r="I61" s="339"/>
      <c r="J61" s="339"/>
      <c r="K61" s="339"/>
      <c r="L61" s="339"/>
      <c r="M61" s="340"/>
      <c r="N61" s="289">
        <v>895</v>
      </c>
      <c r="O61" s="327">
        <f t="shared" si="2"/>
        <v>0</v>
      </c>
      <c r="P61" s="328"/>
      <c r="Q61" s="256"/>
    </row>
    <row r="62" spans="1:17" ht="15.75" customHeight="1" x14ac:dyDescent="0.25">
      <c r="A62" s="103"/>
      <c r="B62" s="534">
        <v>632134</v>
      </c>
      <c r="C62" s="535"/>
      <c r="D62" s="535"/>
      <c r="E62" s="536"/>
      <c r="F62" s="562" t="s">
        <v>193</v>
      </c>
      <c r="G62" s="563"/>
      <c r="H62" s="563"/>
      <c r="I62" s="563"/>
      <c r="J62" s="563"/>
      <c r="K62" s="563"/>
      <c r="L62" s="563"/>
      <c r="M62" s="564"/>
      <c r="N62" s="290">
        <v>985</v>
      </c>
      <c r="O62" s="327">
        <f t="shared" si="2"/>
        <v>0</v>
      </c>
      <c r="P62" s="328"/>
    </row>
    <row r="63" spans="1:17" ht="15.75" customHeight="1" x14ac:dyDescent="0.25">
      <c r="A63" s="103"/>
      <c r="B63" s="335" t="s">
        <v>102</v>
      </c>
      <c r="C63" s="336"/>
      <c r="D63" s="336"/>
      <c r="E63" s="337"/>
      <c r="F63" s="335" t="s">
        <v>70</v>
      </c>
      <c r="G63" s="336"/>
      <c r="H63" s="336"/>
      <c r="I63" s="336"/>
      <c r="J63" s="336"/>
      <c r="K63" s="336"/>
      <c r="L63" s="336"/>
      <c r="M63" s="337"/>
      <c r="N63" s="297">
        <v>705</v>
      </c>
      <c r="O63" s="327">
        <f>N63*A63</f>
        <v>0</v>
      </c>
      <c r="P63" s="328"/>
    </row>
    <row r="64" spans="1:17" ht="15.75" customHeight="1" x14ac:dyDescent="0.25">
      <c r="A64" s="103"/>
      <c r="B64" s="534"/>
      <c r="C64" s="535"/>
      <c r="D64" s="535"/>
      <c r="E64" s="536"/>
      <c r="F64" s="565"/>
      <c r="G64" s="566"/>
      <c r="H64" s="566"/>
      <c r="I64" s="566"/>
      <c r="J64" s="566"/>
      <c r="K64" s="566"/>
      <c r="L64" s="566"/>
      <c r="M64" s="567"/>
      <c r="N64" s="291"/>
      <c r="O64" s="327">
        <f t="shared" si="2"/>
        <v>0</v>
      </c>
      <c r="P64" s="328"/>
    </row>
    <row r="65" spans="1:29" ht="15.75" customHeight="1" x14ac:dyDescent="0.25">
      <c r="A65" s="103"/>
      <c r="B65" s="534"/>
      <c r="C65" s="535"/>
      <c r="D65" s="535"/>
      <c r="E65" s="536"/>
      <c r="F65" s="565"/>
      <c r="G65" s="566"/>
      <c r="H65" s="566"/>
      <c r="I65" s="566"/>
      <c r="J65" s="566"/>
      <c r="K65" s="566"/>
      <c r="L65" s="566"/>
      <c r="M65" s="567"/>
      <c r="N65" s="291"/>
      <c r="O65" s="327">
        <f t="shared" si="2"/>
        <v>0</v>
      </c>
      <c r="P65" s="328"/>
    </row>
    <row r="66" spans="1:29" ht="17.25" customHeight="1" thickBot="1" x14ac:dyDescent="0.3">
      <c r="A66" s="97"/>
      <c r="B66" s="329"/>
      <c r="C66" s="330"/>
      <c r="D66" s="330"/>
      <c r="E66" s="331"/>
      <c r="F66" s="568"/>
      <c r="G66" s="569"/>
      <c r="H66" s="569"/>
      <c r="I66" s="569"/>
      <c r="J66" s="569"/>
      <c r="K66" s="569"/>
      <c r="L66" s="569"/>
      <c r="M66" s="570"/>
      <c r="N66" s="292"/>
      <c r="O66" s="327">
        <f t="shared" si="2"/>
        <v>0</v>
      </c>
      <c r="P66" s="328"/>
    </row>
    <row r="67" spans="1:29" ht="10.5" customHeight="1" thickBot="1" x14ac:dyDescent="0.3">
      <c r="A67" s="128"/>
      <c r="B67" s="224"/>
      <c r="C67" s="221"/>
      <c r="D67" s="221"/>
      <c r="E67" s="221"/>
      <c r="F67" s="293"/>
      <c r="G67" s="91"/>
      <c r="H67" s="91"/>
      <c r="I67" s="91"/>
      <c r="J67" s="91"/>
      <c r="K67" s="91"/>
      <c r="L67" s="91"/>
      <c r="M67" s="294"/>
      <c r="N67" s="98"/>
      <c r="O67" s="99"/>
      <c r="P67" s="100"/>
    </row>
    <row r="68" spans="1:29" ht="22.5" customHeight="1" thickBot="1" x14ac:dyDescent="0.3">
      <c r="A68" s="217"/>
      <c r="B68" s="346" t="s">
        <v>129</v>
      </c>
      <c r="C68" s="346"/>
      <c r="D68" s="346"/>
      <c r="E68" s="206"/>
      <c r="F68" s="345" t="s">
        <v>130</v>
      </c>
      <c r="G68" s="346"/>
      <c r="H68" s="346"/>
      <c r="I68" s="346"/>
      <c r="J68" s="346"/>
      <c r="K68" s="347"/>
      <c r="L68" s="186" t="s">
        <v>15</v>
      </c>
      <c r="M68" s="186"/>
      <c r="N68" s="186"/>
      <c r="O68" s="325">
        <f>O9+SUM(O13:P66)</f>
        <v>0</v>
      </c>
      <c r="P68" s="326"/>
    </row>
    <row r="69" spans="1:29" ht="17.399999999999999" customHeight="1" x14ac:dyDescent="0.25">
      <c r="A69" s="218"/>
      <c r="B69" s="319" t="s">
        <v>131</v>
      </c>
      <c r="C69" s="320"/>
      <c r="D69" s="323"/>
      <c r="E69" s="207"/>
      <c r="F69" s="429" t="s">
        <v>147</v>
      </c>
      <c r="G69" s="315" t="s">
        <v>121</v>
      </c>
      <c r="H69" s="317"/>
      <c r="I69" s="433" t="s">
        <v>132</v>
      </c>
      <c r="J69" s="315" t="s">
        <v>121</v>
      </c>
      <c r="K69" s="317"/>
      <c r="L69" s="183" t="s">
        <v>45</v>
      </c>
      <c r="M69" s="183"/>
      <c r="N69" s="183"/>
      <c r="O69" s="313">
        <f>Options!O35</f>
        <v>0</v>
      </c>
      <c r="P69" s="314"/>
    </row>
    <row r="70" spans="1:29" ht="17.399999999999999" customHeight="1" x14ac:dyDescent="0.25">
      <c r="A70" s="218"/>
      <c r="B70" s="321"/>
      <c r="C70" s="322"/>
      <c r="D70" s="324"/>
      <c r="E70" s="207"/>
      <c r="F70" s="430"/>
      <c r="G70" s="316"/>
      <c r="H70" s="318"/>
      <c r="I70" s="431"/>
      <c r="J70" s="316"/>
      <c r="K70" s="318"/>
      <c r="L70" s="183" t="s">
        <v>234</v>
      </c>
      <c r="M70" s="183"/>
      <c r="N70" s="183"/>
      <c r="O70" s="313">
        <f>O69+O68</f>
        <v>0</v>
      </c>
      <c r="P70" s="314"/>
    </row>
    <row r="71" spans="1:29" ht="19.5" customHeight="1" x14ac:dyDescent="0.25">
      <c r="A71" s="218"/>
      <c r="B71" s="434" t="s">
        <v>133</v>
      </c>
      <c r="C71" s="435"/>
      <c r="D71" s="242"/>
      <c r="E71" s="208"/>
      <c r="F71" s="431"/>
      <c r="G71" s="209" t="s">
        <v>122</v>
      </c>
      <c r="H71" s="258"/>
      <c r="I71" s="431"/>
      <c r="J71" s="210" t="s">
        <v>122</v>
      </c>
      <c r="K71" s="259"/>
      <c r="L71" s="183" t="s">
        <v>20</v>
      </c>
      <c r="M71" s="184"/>
      <c r="N71" s="185"/>
      <c r="O71" s="422">
        <f>SUM(O68+O69)*N71</f>
        <v>0</v>
      </c>
      <c r="P71" s="423"/>
    </row>
    <row r="72" spans="1:29" ht="19.5" customHeight="1" thickBot="1" x14ac:dyDescent="0.3">
      <c r="A72" s="218"/>
      <c r="B72" s="400" t="s">
        <v>134</v>
      </c>
      <c r="C72" s="401"/>
      <c r="D72" s="243"/>
      <c r="E72" s="208"/>
      <c r="F72" s="431"/>
      <c r="G72" s="211" t="s">
        <v>123</v>
      </c>
      <c r="H72" s="258"/>
      <c r="I72" s="431"/>
      <c r="J72" s="212" t="s">
        <v>123</v>
      </c>
      <c r="K72" s="259"/>
      <c r="L72" s="183" t="s">
        <v>20</v>
      </c>
      <c r="M72" s="184"/>
      <c r="N72" s="185"/>
      <c r="O72" s="422">
        <f>SUM(O68+O69-O71)*N72</f>
        <v>0</v>
      </c>
      <c r="P72" s="423"/>
    </row>
    <row r="73" spans="1:29" ht="19.5" customHeight="1" thickBot="1" x14ac:dyDescent="0.3">
      <c r="A73" s="205"/>
      <c r="B73" s="213"/>
      <c r="C73" s="214"/>
      <c r="D73" s="213"/>
      <c r="E73" s="214"/>
      <c r="F73" s="431"/>
      <c r="G73" s="211" t="s">
        <v>124</v>
      </c>
      <c r="H73" s="258"/>
      <c r="I73" s="431"/>
      <c r="J73" s="212" t="s">
        <v>124</v>
      </c>
      <c r="K73" s="259"/>
      <c r="L73" s="183" t="s">
        <v>116</v>
      </c>
      <c r="M73" s="184"/>
      <c r="N73" s="185"/>
      <c r="O73" s="422">
        <f>SUM(O68+O69-O71-O72)*N73</f>
        <v>0</v>
      </c>
      <c r="P73" s="423"/>
    </row>
    <row r="74" spans="1:29" ht="19.5" customHeight="1" thickBot="1" x14ac:dyDescent="0.3">
      <c r="A74" s="540" t="s">
        <v>144</v>
      </c>
      <c r="B74" s="541"/>
      <c r="C74" s="541"/>
      <c r="D74" s="542"/>
      <c r="E74" s="214"/>
      <c r="F74" s="431"/>
      <c r="G74" s="436" t="s">
        <v>120</v>
      </c>
      <c r="H74" s="438"/>
      <c r="I74" s="431"/>
      <c r="J74" s="436" t="s">
        <v>120</v>
      </c>
      <c r="K74" s="438"/>
      <c r="L74" s="537" t="s">
        <v>19</v>
      </c>
      <c r="M74" s="537"/>
      <c r="N74" s="537"/>
      <c r="O74" s="538"/>
      <c r="P74" s="539"/>
    </row>
    <row r="75" spans="1:29" ht="26.4" customHeight="1" thickBot="1" x14ac:dyDescent="0.3">
      <c r="A75" s="231" t="s">
        <v>145</v>
      </c>
      <c r="B75" s="240"/>
      <c r="C75" s="232" t="s">
        <v>146</v>
      </c>
      <c r="D75" s="241"/>
      <c r="E75" s="215"/>
      <c r="F75" s="432"/>
      <c r="G75" s="437"/>
      <c r="H75" s="439"/>
      <c r="I75" s="432"/>
      <c r="J75" s="437"/>
      <c r="K75" s="439"/>
      <c r="L75" s="390"/>
      <c r="M75" s="391"/>
      <c r="N75" s="391"/>
      <c r="O75" s="392"/>
      <c r="P75" s="393"/>
      <c r="T75" s="380"/>
      <c r="U75" s="380"/>
      <c r="V75" s="380"/>
      <c r="W75" s="380"/>
      <c r="X75" s="380"/>
      <c r="Y75" s="380"/>
      <c r="Z75" s="380"/>
      <c r="AA75" s="380"/>
      <c r="AB75" s="380"/>
      <c r="AC75" s="380"/>
    </row>
    <row r="76" spans="1:29" ht="6" customHeight="1" thickBot="1" x14ac:dyDescent="0.3">
      <c r="A76" s="216"/>
      <c r="G76" s="101"/>
      <c r="H76" s="102"/>
      <c r="I76" s="110"/>
      <c r="J76" s="110"/>
      <c r="L76" s="126"/>
      <c r="M76" s="127"/>
      <c r="N76" s="127"/>
      <c r="O76" s="298"/>
      <c r="P76" s="299"/>
    </row>
    <row r="77" spans="1:29" ht="25.2" customHeight="1" thickBot="1" x14ac:dyDescent="0.3">
      <c r="A77" s="426" t="s">
        <v>143</v>
      </c>
      <c r="B77" s="427"/>
      <c r="C77" s="427"/>
      <c r="D77" s="427"/>
      <c r="E77" s="427"/>
      <c r="F77" s="427"/>
      <c r="G77" s="427"/>
      <c r="H77" s="427"/>
      <c r="I77" s="427"/>
      <c r="J77" s="428"/>
      <c r="K77" s="221"/>
      <c r="L77" s="187" t="s">
        <v>203</v>
      </c>
      <c r="M77" s="187"/>
      <c r="N77" s="187"/>
      <c r="O77" s="424"/>
      <c r="P77" s="425"/>
    </row>
    <row r="78" spans="1:29" ht="22.2" customHeight="1" thickBot="1" x14ac:dyDescent="0.3">
      <c r="A78" s="225">
        <v>1</v>
      </c>
      <c r="B78" s="226">
        <v>2</v>
      </c>
      <c r="C78" s="226">
        <v>3</v>
      </c>
      <c r="D78" s="226">
        <v>4</v>
      </c>
      <c r="E78" s="226">
        <v>5</v>
      </c>
      <c r="F78" s="226">
        <v>6</v>
      </c>
      <c r="G78" s="226">
        <v>7</v>
      </c>
      <c r="H78" s="226">
        <v>8</v>
      </c>
      <c r="I78" s="226">
        <v>9</v>
      </c>
      <c r="J78" s="227">
        <v>10</v>
      </c>
      <c r="K78" s="221"/>
      <c r="L78" s="188" t="s">
        <v>16</v>
      </c>
      <c r="M78" s="189"/>
      <c r="N78" s="189"/>
      <c r="O78" s="420">
        <f>SUM(O68+O69-O71-O72-O73-O74+O77)</f>
        <v>0</v>
      </c>
      <c r="P78" s="421"/>
    </row>
    <row r="79" spans="1:29" ht="13.95" customHeight="1" thickBot="1" x14ac:dyDescent="0.3">
      <c r="A79" s="228"/>
      <c r="B79" s="229"/>
      <c r="C79" s="229"/>
      <c r="D79" s="229"/>
      <c r="E79" s="229"/>
      <c r="F79" s="229"/>
      <c r="G79" s="229"/>
      <c r="H79" s="229"/>
      <c r="I79" s="229"/>
      <c r="J79" s="230"/>
      <c r="K79" s="221"/>
      <c r="L79" s="221"/>
      <c r="M79" s="222"/>
      <c r="N79" s="223"/>
      <c r="O79" s="104"/>
      <c r="P79" s="105"/>
    </row>
    <row r="80" spans="1:29" ht="6" customHeight="1" thickBot="1" x14ac:dyDescent="0.3">
      <c r="A80" s="128"/>
      <c r="B80" s="224"/>
      <c r="C80" s="224"/>
      <c r="D80" s="224"/>
      <c r="E80" s="224"/>
      <c r="F80" s="224"/>
      <c r="G80" s="221"/>
      <c r="H80" s="221"/>
      <c r="I80" s="221"/>
      <c r="J80" s="221"/>
      <c r="K80" s="221"/>
      <c r="L80" s="221"/>
      <c r="M80" s="222"/>
      <c r="N80" s="223"/>
      <c r="O80" s="104"/>
      <c r="P80" s="105"/>
    </row>
    <row r="81" spans="1:21" ht="19.5" customHeight="1" x14ac:dyDescent="0.25">
      <c r="A81" s="387" t="s">
        <v>46</v>
      </c>
      <c r="B81" s="388"/>
      <c r="C81" s="388"/>
      <c r="D81" s="388"/>
      <c r="E81" s="388"/>
      <c r="F81" s="388"/>
      <c r="G81" s="388"/>
      <c r="H81" s="388"/>
      <c r="I81" s="389"/>
      <c r="J81" s="129"/>
      <c r="P81" s="136"/>
    </row>
    <row r="82" spans="1:21" ht="19.5" customHeight="1" x14ac:dyDescent="0.25">
      <c r="A82" s="415" t="s">
        <v>47</v>
      </c>
      <c r="B82" s="416"/>
      <c r="C82" s="417"/>
      <c r="D82" s="418" t="s">
        <v>48</v>
      </c>
      <c r="E82" s="416"/>
      <c r="F82" s="417"/>
      <c r="G82" s="418" t="s">
        <v>49</v>
      </c>
      <c r="H82" s="416"/>
      <c r="I82" s="419"/>
      <c r="J82" s="129"/>
      <c r="P82" s="136"/>
      <c r="Q82" s="125"/>
    </row>
    <row r="83" spans="1:21" ht="19.5" customHeight="1" x14ac:dyDescent="0.25">
      <c r="A83" s="198" t="s">
        <v>50</v>
      </c>
      <c r="B83" s="130" t="s">
        <v>51</v>
      </c>
      <c r="C83" s="130" t="s">
        <v>52</v>
      </c>
      <c r="D83" s="131" t="s">
        <v>50</v>
      </c>
      <c r="E83" s="130" t="s">
        <v>53</v>
      </c>
      <c r="F83" s="130" t="s">
        <v>52</v>
      </c>
      <c r="G83" s="131" t="s">
        <v>50</v>
      </c>
      <c r="H83" s="130" t="s">
        <v>53</v>
      </c>
      <c r="I83" s="132" t="s">
        <v>52</v>
      </c>
      <c r="J83" s="125"/>
      <c r="P83" s="136"/>
    </row>
    <row r="84" spans="1:21" ht="15.75" customHeight="1" x14ac:dyDescent="0.25">
      <c r="A84" s="198" t="s">
        <v>54</v>
      </c>
      <c r="B84" s="131" t="s">
        <v>54</v>
      </c>
      <c r="C84" s="131" t="s">
        <v>54</v>
      </c>
      <c r="D84" s="131" t="s">
        <v>55</v>
      </c>
      <c r="E84" s="147"/>
      <c r="F84" s="131" t="s">
        <v>55</v>
      </c>
      <c r="G84" s="131" t="s">
        <v>56</v>
      </c>
      <c r="H84" s="147"/>
      <c r="I84" s="134" t="s">
        <v>56</v>
      </c>
      <c r="K84" s="133"/>
      <c r="L84" s="124"/>
      <c r="M84" s="124"/>
      <c r="N84" s="124"/>
      <c r="O84" s="106"/>
      <c r="P84" s="107"/>
    </row>
    <row r="85" spans="1:21" ht="33" customHeight="1" thickBot="1" x14ac:dyDescent="0.3">
      <c r="A85" s="384" t="s">
        <v>57</v>
      </c>
      <c r="B85" s="385"/>
      <c r="C85" s="385"/>
      <c r="D85" s="385" t="s">
        <v>58</v>
      </c>
      <c r="E85" s="385"/>
      <c r="F85" s="385"/>
      <c r="G85" s="385" t="s">
        <v>59</v>
      </c>
      <c r="H85" s="385"/>
      <c r="I85" s="386"/>
      <c r="K85" s="133"/>
      <c r="L85" s="124"/>
      <c r="M85" s="124"/>
      <c r="N85" s="124"/>
      <c r="O85" s="106"/>
      <c r="P85" s="107"/>
    </row>
    <row r="86" spans="1:21" ht="4.95" customHeight="1" x14ac:dyDescent="0.25">
      <c r="A86" s="125"/>
      <c r="B86" s="135"/>
      <c r="C86" s="135"/>
      <c r="D86" s="135"/>
      <c r="E86" s="135"/>
      <c r="F86" s="135"/>
      <c r="G86" s="135"/>
      <c r="H86" s="135"/>
      <c r="I86" s="135"/>
      <c r="J86" s="135"/>
      <c r="K86" s="133"/>
      <c r="P86" s="136"/>
      <c r="Q86" s="108"/>
      <c r="R86" s="108"/>
      <c r="S86" s="108"/>
      <c r="T86" s="108"/>
      <c r="U86" s="108"/>
    </row>
    <row r="87" spans="1:21" ht="20.25" customHeight="1" x14ac:dyDescent="0.25">
      <c r="A87" s="381" t="s">
        <v>60</v>
      </c>
      <c r="B87" s="382"/>
      <c r="C87" s="382"/>
      <c r="D87" s="382"/>
      <c r="E87" s="382"/>
      <c r="F87" s="382"/>
      <c r="G87" s="382"/>
      <c r="H87" s="382"/>
      <c r="I87" s="382"/>
      <c r="J87" s="382"/>
      <c r="K87" s="382"/>
      <c r="L87" s="382"/>
      <c r="M87" s="382"/>
      <c r="N87" s="382"/>
      <c r="O87" s="382"/>
      <c r="P87" s="383"/>
      <c r="Q87" s="109"/>
      <c r="R87" s="109"/>
      <c r="S87" s="109"/>
      <c r="T87" s="109"/>
      <c r="U87" s="109"/>
    </row>
    <row r="88" spans="1:21" ht="22.5" customHeight="1" x14ac:dyDescent="0.25">
      <c r="A88" s="374" t="s">
        <v>229</v>
      </c>
      <c r="B88" s="375"/>
      <c r="C88" s="375"/>
      <c r="D88" s="375"/>
      <c r="E88" s="375"/>
      <c r="F88" s="375"/>
      <c r="G88" s="375"/>
      <c r="H88" s="375"/>
      <c r="I88" s="375"/>
      <c r="J88" s="375"/>
      <c r="K88" s="375"/>
      <c r="L88" s="375"/>
      <c r="M88" s="375"/>
      <c r="N88" s="375"/>
      <c r="O88" s="375"/>
      <c r="P88" s="376"/>
    </row>
    <row r="89" spans="1:21" ht="13.8" thickBot="1" x14ac:dyDescent="0.3">
      <c r="A89" s="377" t="s">
        <v>226</v>
      </c>
      <c r="B89" s="378"/>
      <c r="C89" s="378"/>
      <c r="D89" s="378"/>
      <c r="E89" s="378"/>
      <c r="F89" s="378"/>
      <c r="G89" s="378"/>
      <c r="H89" s="378"/>
      <c r="I89" s="378"/>
      <c r="J89" s="378"/>
      <c r="K89" s="378"/>
      <c r="L89" s="378"/>
      <c r="M89" s="378"/>
      <c r="N89" s="378"/>
      <c r="O89" s="378"/>
      <c r="P89" s="379"/>
    </row>
  </sheetData>
  <sheetProtection algorithmName="SHA-512" hashValue="fzvispTDDV2eFJDpUoZ4A6Awy5OyS4WAjGHVOmpx7fnwF6bJyc2CqhbPgjjgvr5HmyjgbzkXFFHXigwf2TTvNg==" saltValue="nn964s+MLsijk0I8q67k3g==" spinCount="100000" sheet="1" formatCells="0"/>
  <mergeCells count="261">
    <mergeCell ref="O53:P53"/>
    <mergeCell ref="M56:N56"/>
    <mergeCell ref="M38:N38"/>
    <mergeCell ref="O63:P63"/>
    <mergeCell ref="F63:M63"/>
    <mergeCell ref="B53:E53"/>
    <mergeCell ref="F58:M58"/>
    <mergeCell ref="F59:M59"/>
    <mergeCell ref="F60:M60"/>
    <mergeCell ref="F61:M61"/>
    <mergeCell ref="F62:M62"/>
    <mergeCell ref="F64:M64"/>
    <mergeCell ref="F65:M65"/>
    <mergeCell ref="F66:M66"/>
    <mergeCell ref="F53:L53"/>
    <mergeCell ref="B43:E43"/>
    <mergeCell ref="F43:L43"/>
    <mergeCell ref="M43:N43"/>
    <mergeCell ref="O43:P43"/>
    <mergeCell ref="B42:E42"/>
    <mergeCell ref="F42:L42"/>
    <mergeCell ref="M42:N42"/>
    <mergeCell ref="O42:P42"/>
    <mergeCell ref="A47:L47"/>
    <mergeCell ref="F44:L44"/>
    <mergeCell ref="M48:N48"/>
    <mergeCell ref="O49:P49"/>
    <mergeCell ref="O50:P50"/>
    <mergeCell ref="B48:E48"/>
    <mergeCell ref="G48:H48"/>
    <mergeCell ref="J48:K48"/>
    <mergeCell ref="B49:C49"/>
    <mergeCell ref="D49:E49"/>
    <mergeCell ref="B50:C50"/>
    <mergeCell ref="D50:E50"/>
    <mergeCell ref="B55:E55"/>
    <mergeCell ref="F55:L55"/>
    <mergeCell ref="O55:P55"/>
    <mergeCell ref="B56:E56"/>
    <mergeCell ref="F56:L56"/>
    <mergeCell ref="O56:P56"/>
    <mergeCell ref="O74:P74"/>
    <mergeCell ref="A74:D74"/>
    <mergeCell ref="B57:L57"/>
    <mergeCell ref="M57:N57"/>
    <mergeCell ref="B60:E60"/>
    <mergeCell ref="B65:E65"/>
    <mergeCell ref="B62:E62"/>
    <mergeCell ref="O62:P62"/>
    <mergeCell ref="B61:E61"/>
    <mergeCell ref="O61:P61"/>
    <mergeCell ref="M55:N55"/>
    <mergeCell ref="B59:E59"/>
    <mergeCell ref="O59:P59"/>
    <mergeCell ref="B15:E15"/>
    <mergeCell ref="F15:L15"/>
    <mergeCell ref="M15:N15"/>
    <mergeCell ref="O15:P15"/>
    <mergeCell ref="B18:E18"/>
    <mergeCell ref="B17:E17"/>
    <mergeCell ref="M22:N22"/>
    <mergeCell ref="O21:P21"/>
    <mergeCell ref="B24:E24"/>
    <mergeCell ref="F24:L24"/>
    <mergeCell ref="O24:P24"/>
    <mergeCell ref="A20:F20"/>
    <mergeCell ref="O23:P23"/>
    <mergeCell ref="B23:E23"/>
    <mergeCell ref="F23:L23"/>
    <mergeCell ref="B16:E16"/>
    <mergeCell ref="F16:L16"/>
    <mergeCell ref="M16:N16"/>
    <mergeCell ref="O16:P16"/>
    <mergeCell ref="F17:L17"/>
    <mergeCell ref="F18:L18"/>
    <mergeCell ref="F19:L19"/>
    <mergeCell ref="B19:E19"/>
    <mergeCell ref="O22:P22"/>
    <mergeCell ref="M17:N17"/>
    <mergeCell ref="O17:P17"/>
    <mergeCell ref="M18:N18"/>
    <mergeCell ref="O18:P18"/>
    <mergeCell ref="M19:N19"/>
    <mergeCell ref="O19:P19"/>
    <mergeCell ref="O26:P26"/>
    <mergeCell ref="M29:N29"/>
    <mergeCell ref="G20:P20"/>
    <mergeCell ref="B21:L21"/>
    <mergeCell ref="M21:N21"/>
    <mergeCell ref="B26:E26"/>
    <mergeCell ref="F26:L26"/>
    <mergeCell ref="B27:E27"/>
    <mergeCell ref="F27:L27"/>
    <mergeCell ref="M25:N25"/>
    <mergeCell ref="O25:P25"/>
    <mergeCell ref="O29:P29"/>
    <mergeCell ref="B22:E22"/>
    <mergeCell ref="F22:L22"/>
    <mergeCell ref="B25:E25"/>
    <mergeCell ref="F25:L25"/>
    <mergeCell ref="M24:N24"/>
    <mergeCell ref="M23:N23"/>
    <mergeCell ref="A11:D11"/>
    <mergeCell ref="O9:P11"/>
    <mergeCell ref="E10:F10"/>
    <mergeCell ref="B12:L12"/>
    <mergeCell ref="M12:N12"/>
    <mergeCell ref="O12:P12"/>
    <mergeCell ref="B14:E14"/>
    <mergeCell ref="E11:J11"/>
    <mergeCell ref="M11:N11"/>
    <mergeCell ref="B13:E13"/>
    <mergeCell ref="M13:N13"/>
    <mergeCell ref="O13:P13"/>
    <mergeCell ref="F13:L13"/>
    <mergeCell ref="F14:L14"/>
    <mergeCell ref="M14:N14"/>
    <mergeCell ref="O14:P14"/>
    <mergeCell ref="A1:P1"/>
    <mergeCell ref="A2:B2"/>
    <mergeCell ref="A10:D10"/>
    <mergeCell ref="H10:J10"/>
    <mergeCell ref="K10:L10"/>
    <mergeCell ref="A8:N8"/>
    <mergeCell ref="O8:P8"/>
    <mergeCell ref="K2:L2"/>
    <mergeCell ref="L3:M3"/>
    <mergeCell ref="A3:B3"/>
    <mergeCell ref="B5:H5"/>
    <mergeCell ref="J5:P5"/>
    <mergeCell ref="B6:H6"/>
    <mergeCell ref="J6:P6"/>
    <mergeCell ref="B7:D7"/>
    <mergeCell ref="J7:L7"/>
    <mergeCell ref="J3:K3"/>
    <mergeCell ref="C3:D3"/>
    <mergeCell ref="G3:I3"/>
    <mergeCell ref="O3:P3"/>
    <mergeCell ref="O2:P2"/>
    <mergeCell ref="G2:H2"/>
    <mergeCell ref="A82:C82"/>
    <mergeCell ref="D82:F82"/>
    <mergeCell ref="G82:I82"/>
    <mergeCell ref="O78:P78"/>
    <mergeCell ref="O73:P73"/>
    <mergeCell ref="O71:P71"/>
    <mergeCell ref="O72:P72"/>
    <mergeCell ref="O77:P77"/>
    <mergeCell ref="A77:J77"/>
    <mergeCell ref="F69:F75"/>
    <mergeCell ref="I69:I75"/>
    <mergeCell ref="B71:C71"/>
    <mergeCell ref="G74:G75"/>
    <mergeCell ref="H74:H75"/>
    <mergeCell ref="J74:J75"/>
    <mergeCell ref="K74:K75"/>
    <mergeCell ref="L74:N74"/>
    <mergeCell ref="O34:P34"/>
    <mergeCell ref="O37:P37"/>
    <mergeCell ref="B35:E35"/>
    <mergeCell ref="F35:L35"/>
    <mergeCell ref="M35:N35"/>
    <mergeCell ref="B36:E36"/>
    <mergeCell ref="F36:L36"/>
    <mergeCell ref="M27:N27"/>
    <mergeCell ref="M31:N31"/>
    <mergeCell ref="O28:P28"/>
    <mergeCell ref="O35:P35"/>
    <mergeCell ref="O36:P36"/>
    <mergeCell ref="A33:G33"/>
    <mergeCell ref="B31:E31"/>
    <mergeCell ref="B37:E37"/>
    <mergeCell ref="F37:L37"/>
    <mergeCell ref="M36:N36"/>
    <mergeCell ref="B32:E32"/>
    <mergeCell ref="B29:E29"/>
    <mergeCell ref="F29:L29"/>
    <mergeCell ref="B34:L34"/>
    <mergeCell ref="M34:N34"/>
    <mergeCell ref="M26:N26"/>
    <mergeCell ref="M37:N37"/>
    <mergeCell ref="A88:P88"/>
    <mergeCell ref="A89:P89"/>
    <mergeCell ref="T75:AC75"/>
    <mergeCell ref="A87:P87"/>
    <mergeCell ref="A85:C85"/>
    <mergeCell ref="O39:P39"/>
    <mergeCell ref="D85:F85"/>
    <mergeCell ref="G85:I85"/>
    <mergeCell ref="A81:I81"/>
    <mergeCell ref="L75:N75"/>
    <mergeCell ref="O75:P75"/>
    <mergeCell ref="O58:P58"/>
    <mergeCell ref="B58:E58"/>
    <mergeCell ref="O46:P46"/>
    <mergeCell ref="B68:D68"/>
    <mergeCell ref="F31:L31"/>
    <mergeCell ref="B38:E38"/>
    <mergeCell ref="F38:L38"/>
    <mergeCell ref="B72:C72"/>
    <mergeCell ref="B39:L39"/>
    <mergeCell ref="O27:P27"/>
    <mergeCell ref="O32:P32"/>
    <mergeCell ref="M28:N28"/>
    <mergeCell ref="B28:L28"/>
    <mergeCell ref="M47:N47"/>
    <mergeCell ref="M39:N39"/>
    <mergeCell ref="K33:P33"/>
    <mergeCell ref="B30:E30"/>
    <mergeCell ref="F30:L30"/>
    <mergeCell ref="M30:N30"/>
    <mergeCell ref="O31:P31"/>
    <mergeCell ref="O30:P30"/>
    <mergeCell ref="M44:N44"/>
    <mergeCell ref="B44:E44"/>
    <mergeCell ref="B41:E41"/>
    <mergeCell ref="F41:L41"/>
    <mergeCell ref="M41:N41"/>
    <mergeCell ref="O41:P41"/>
    <mergeCell ref="O47:P47"/>
    <mergeCell ref="F40:L40"/>
    <mergeCell ref="M40:N40"/>
    <mergeCell ref="O44:P44"/>
    <mergeCell ref="O38:P38"/>
    <mergeCell ref="B40:E40"/>
    <mergeCell ref="F32:L32"/>
    <mergeCell ref="M32:N32"/>
    <mergeCell ref="O60:P60"/>
    <mergeCell ref="B66:E66"/>
    <mergeCell ref="O66:P66"/>
    <mergeCell ref="O40:P40"/>
    <mergeCell ref="B52:L52"/>
    <mergeCell ref="B45:E45"/>
    <mergeCell ref="F45:L45"/>
    <mergeCell ref="B46:E46"/>
    <mergeCell ref="F46:L46"/>
    <mergeCell ref="M45:N45"/>
    <mergeCell ref="M46:N46"/>
    <mergeCell ref="O45:P45"/>
    <mergeCell ref="O65:P65"/>
    <mergeCell ref="M53:N53"/>
    <mergeCell ref="M54:N54"/>
    <mergeCell ref="O51:P51"/>
    <mergeCell ref="O52:P52"/>
    <mergeCell ref="B63:E63"/>
    <mergeCell ref="B54:E54"/>
    <mergeCell ref="F54:L54"/>
    <mergeCell ref="O54:P54"/>
    <mergeCell ref="O57:P57"/>
    <mergeCell ref="B64:E64"/>
    <mergeCell ref="O64:P64"/>
    <mergeCell ref="O70:P70"/>
    <mergeCell ref="G69:G70"/>
    <mergeCell ref="H69:H70"/>
    <mergeCell ref="J69:J70"/>
    <mergeCell ref="K69:K70"/>
    <mergeCell ref="B69:C70"/>
    <mergeCell ref="D69:D70"/>
    <mergeCell ref="O68:P68"/>
    <mergeCell ref="O69:P69"/>
    <mergeCell ref="F68:K68"/>
  </mergeCells>
  <printOptions horizontalCentered="1"/>
  <pageMargins left="0.25" right="0.6" top="0.35" bottom="0.35" header="0.3" footer="0.3"/>
  <pageSetup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41"/>
  <sheetViews>
    <sheetView showGridLines="0" showZeros="0" zoomScaleNormal="100" workbookViewId="0">
      <selection activeCell="B4" sqref="B4:E4"/>
    </sheetView>
  </sheetViews>
  <sheetFormatPr defaultColWidth="9.33203125" defaultRowHeight="13.8" x14ac:dyDescent="0.25"/>
  <cols>
    <col min="1" max="6" width="6.5546875" style="111" customWidth="1"/>
    <col min="7" max="7" width="11" style="111" customWidth="1"/>
    <col min="8" max="8" width="10.88671875" style="111" customWidth="1"/>
    <col min="9" max="9" width="19.44140625" style="111" customWidth="1"/>
    <col min="10" max="10" width="6.88671875" style="111" customWidth="1"/>
    <col min="11" max="11" width="14" style="111" customWidth="1"/>
    <col min="12" max="12" width="27.88671875" style="111" customWidth="1"/>
    <col min="13" max="16" width="6.5546875" style="111" customWidth="1"/>
    <col min="17" max="17" width="2" style="111" customWidth="1"/>
    <col min="18" max="18" width="10.44140625" style="111" bestFit="1" customWidth="1"/>
    <col min="19" max="19" width="32" style="111" customWidth="1"/>
    <col min="20" max="16384" width="9.33203125" style="111"/>
  </cols>
  <sheetData>
    <row r="1" spans="1:17" ht="28.5" customHeight="1" x14ac:dyDescent="0.25">
      <c r="A1" s="305" t="s">
        <v>106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7"/>
    </row>
    <row r="2" spans="1:17" s="90" customFormat="1" ht="28.5" customHeight="1" thickBot="1" x14ac:dyDescent="0.3">
      <c r="A2" s="611" t="s">
        <v>34</v>
      </c>
      <c r="B2" s="612"/>
      <c r="C2" s="613">
        <f>Configuration!C2</f>
        <v>0</v>
      </c>
      <c r="D2" s="613"/>
      <c r="E2" s="614" t="s">
        <v>4</v>
      </c>
      <c r="F2" s="612"/>
      <c r="G2" s="613">
        <f>Configuration!G3</f>
        <v>0</v>
      </c>
      <c r="H2" s="613"/>
      <c r="I2" s="613"/>
      <c r="J2" s="615"/>
      <c r="K2" s="138" t="s">
        <v>1</v>
      </c>
      <c r="L2" s="613">
        <f>Configuration!B5</f>
        <v>0</v>
      </c>
      <c r="M2" s="613"/>
      <c r="N2" s="613"/>
      <c r="O2" s="613"/>
      <c r="P2" s="616"/>
      <c r="Q2" s="91"/>
    </row>
    <row r="3" spans="1:17" s="113" customFormat="1" ht="19.5" customHeight="1" x14ac:dyDescent="0.25">
      <c r="A3" s="137" t="s">
        <v>61</v>
      </c>
      <c r="B3" s="413" t="s">
        <v>62</v>
      </c>
      <c r="C3" s="619"/>
      <c r="D3" s="619"/>
      <c r="E3" s="619"/>
      <c r="F3" s="619"/>
      <c r="G3" s="619"/>
      <c r="H3" s="619"/>
      <c r="I3" s="619"/>
      <c r="J3" s="619"/>
      <c r="K3" s="619"/>
      <c r="L3" s="620"/>
      <c r="M3" s="354" t="s">
        <v>42</v>
      </c>
      <c r="N3" s="543"/>
      <c r="O3" s="139"/>
      <c r="P3" s="112"/>
    </row>
    <row r="4" spans="1:17" s="115" customFormat="1" ht="19.5" customHeight="1" x14ac:dyDescent="0.25">
      <c r="A4" s="114"/>
      <c r="B4" s="338">
        <v>35900</v>
      </c>
      <c r="C4" s="530"/>
      <c r="D4" s="530"/>
      <c r="E4" s="531"/>
      <c r="F4" s="335" t="s">
        <v>208</v>
      </c>
      <c r="G4" s="544"/>
      <c r="H4" s="544"/>
      <c r="I4" s="544"/>
      <c r="J4" s="544"/>
      <c r="K4" s="544"/>
      <c r="L4" s="545"/>
      <c r="M4" s="371">
        <v>22495</v>
      </c>
      <c r="N4" s="600"/>
      <c r="O4" s="327">
        <f>M4*A4</f>
        <v>0</v>
      </c>
      <c r="P4" s="328"/>
    </row>
    <row r="5" spans="1:17" s="115" customFormat="1" ht="19.5" customHeight="1" x14ac:dyDescent="0.25">
      <c r="A5" s="114"/>
      <c r="B5" s="338">
        <v>35901</v>
      </c>
      <c r="C5" s="530"/>
      <c r="D5" s="530"/>
      <c r="E5" s="531"/>
      <c r="F5" s="335" t="s">
        <v>212</v>
      </c>
      <c r="G5" s="544"/>
      <c r="H5" s="544"/>
      <c r="I5" s="544"/>
      <c r="J5" s="544"/>
      <c r="K5" s="544"/>
      <c r="L5" s="545"/>
      <c r="M5" s="371">
        <v>3195</v>
      </c>
      <c r="N5" s="600"/>
      <c r="O5" s="327">
        <f>M5*A5</f>
        <v>0</v>
      </c>
      <c r="P5" s="328"/>
    </row>
    <row r="6" spans="1:17" s="115" customFormat="1" ht="19.5" customHeight="1" x14ac:dyDescent="0.25">
      <c r="A6" s="114"/>
      <c r="B6" s="338">
        <v>28855</v>
      </c>
      <c r="C6" s="530"/>
      <c r="D6" s="530"/>
      <c r="E6" s="531"/>
      <c r="F6" s="335" t="s">
        <v>199</v>
      </c>
      <c r="G6" s="544"/>
      <c r="H6" s="544"/>
      <c r="I6" s="544"/>
      <c r="J6" s="544"/>
      <c r="K6" s="544"/>
      <c r="L6" s="545"/>
      <c r="M6" s="371">
        <v>10250</v>
      </c>
      <c r="N6" s="600"/>
      <c r="O6" s="327">
        <f>M6*A6</f>
        <v>0</v>
      </c>
      <c r="P6" s="328"/>
    </row>
    <row r="7" spans="1:17" s="115" customFormat="1" ht="19.5" customHeight="1" x14ac:dyDescent="0.25">
      <c r="A7" s="114"/>
      <c r="B7" s="338">
        <v>28860</v>
      </c>
      <c r="C7" s="530"/>
      <c r="D7" s="530"/>
      <c r="E7" s="531"/>
      <c r="F7" s="335" t="s">
        <v>200</v>
      </c>
      <c r="G7" s="544"/>
      <c r="H7" s="544"/>
      <c r="I7" s="544"/>
      <c r="J7" s="544"/>
      <c r="K7" s="544"/>
      <c r="L7" s="545"/>
      <c r="M7" s="371">
        <v>11900</v>
      </c>
      <c r="N7" s="600"/>
      <c r="O7" s="327">
        <f>M7*A7</f>
        <v>0</v>
      </c>
      <c r="P7" s="328"/>
    </row>
    <row r="8" spans="1:17" s="115" customFormat="1" ht="19.5" customHeight="1" thickBot="1" x14ac:dyDescent="0.3">
      <c r="A8" s="269"/>
      <c r="B8" s="522" t="s">
        <v>201</v>
      </c>
      <c r="C8" s="523"/>
      <c r="D8" s="523"/>
      <c r="E8" s="524"/>
      <c r="F8" s="394" t="s">
        <v>213</v>
      </c>
      <c r="G8" s="627"/>
      <c r="H8" s="627"/>
      <c r="I8" s="627"/>
      <c r="J8" s="627"/>
      <c r="K8" s="627"/>
      <c r="L8" s="628"/>
      <c r="M8" s="617">
        <v>1595</v>
      </c>
      <c r="N8" s="618"/>
      <c r="O8" s="583">
        <f>M8*A8</f>
        <v>0</v>
      </c>
      <c r="P8" s="584"/>
    </row>
    <row r="9" spans="1:17" s="115" customFormat="1" ht="31.5" customHeight="1" x14ac:dyDescent="0.25">
      <c r="A9" s="270" t="s">
        <v>61</v>
      </c>
      <c r="B9" s="413" t="s">
        <v>174</v>
      </c>
      <c r="C9" s="619"/>
      <c r="D9" s="619"/>
      <c r="E9" s="619"/>
      <c r="F9" s="619"/>
      <c r="G9" s="619"/>
      <c r="H9" s="619"/>
      <c r="I9" s="619"/>
      <c r="J9" s="619"/>
      <c r="K9" s="619"/>
      <c r="L9" s="620"/>
      <c r="M9" s="509" t="s">
        <v>42</v>
      </c>
      <c r="N9" s="626"/>
      <c r="O9" s="139"/>
      <c r="P9" s="244"/>
    </row>
    <row r="10" spans="1:17" s="115" customFormat="1" ht="25.5" customHeight="1" x14ac:dyDescent="0.25">
      <c r="A10" s="114"/>
      <c r="B10" s="338" t="s">
        <v>164</v>
      </c>
      <c r="C10" s="530"/>
      <c r="D10" s="530"/>
      <c r="E10" s="531"/>
      <c r="F10" s="335" t="s">
        <v>165</v>
      </c>
      <c r="G10" s="544"/>
      <c r="H10" s="544"/>
      <c r="I10" s="544"/>
      <c r="J10" s="544"/>
      <c r="K10" s="544"/>
      <c r="L10" s="545"/>
      <c r="M10" s="371" t="s">
        <v>18</v>
      </c>
      <c r="N10" s="600"/>
      <c r="O10" s="327"/>
      <c r="P10" s="328"/>
    </row>
    <row r="11" spans="1:17" s="115" customFormat="1" ht="19.5" customHeight="1" x14ac:dyDescent="0.25">
      <c r="A11" s="142"/>
      <c r="B11" s="338" t="s">
        <v>166</v>
      </c>
      <c r="C11" s="339"/>
      <c r="D11" s="339"/>
      <c r="E11" s="340"/>
      <c r="F11" s="335" t="s">
        <v>167</v>
      </c>
      <c r="G11" s="544"/>
      <c r="H11" s="544"/>
      <c r="I11" s="544"/>
      <c r="J11" s="544"/>
      <c r="K11" s="544"/>
      <c r="L11" s="545"/>
      <c r="M11" s="371" t="s">
        <v>18</v>
      </c>
      <c r="N11" s="600"/>
      <c r="O11" s="327"/>
      <c r="P11" s="328"/>
    </row>
    <row r="12" spans="1:17" s="115" customFormat="1" ht="29.25" customHeight="1" thickBot="1" x14ac:dyDescent="0.3">
      <c r="A12" s="257"/>
      <c r="B12" s="629" t="s">
        <v>195</v>
      </c>
      <c r="C12" s="630"/>
      <c r="D12" s="630"/>
      <c r="E12" s="631"/>
      <c r="F12" s="632" t="s">
        <v>196</v>
      </c>
      <c r="G12" s="633"/>
      <c r="H12" s="633"/>
      <c r="I12" s="633"/>
      <c r="J12" s="633"/>
      <c r="K12" s="633"/>
      <c r="L12" s="634"/>
      <c r="M12" s="635">
        <v>1195</v>
      </c>
      <c r="N12" s="636"/>
      <c r="O12" s="369">
        <f>M12*A12</f>
        <v>0</v>
      </c>
      <c r="P12" s="370"/>
    </row>
    <row r="13" spans="1:17" s="115" customFormat="1" ht="19.5" customHeight="1" x14ac:dyDescent="0.25">
      <c r="A13" s="137" t="s">
        <v>61</v>
      </c>
      <c r="B13" s="413" t="s">
        <v>222</v>
      </c>
      <c r="C13" s="619"/>
      <c r="D13" s="619"/>
      <c r="E13" s="619"/>
      <c r="F13" s="619"/>
      <c r="G13" s="619"/>
      <c r="H13" s="619"/>
      <c r="I13" s="619"/>
      <c r="J13" s="619"/>
      <c r="K13" s="619"/>
      <c r="L13" s="620"/>
      <c r="M13" s="509" t="s">
        <v>42</v>
      </c>
      <c r="N13" s="626"/>
      <c r="O13" s="139"/>
      <c r="P13" s="244"/>
    </row>
    <row r="14" spans="1:17" s="115" customFormat="1" ht="19.5" customHeight="1" x14ac:dyDescent="0.25">
      <c r="A14" s="114"/>
      <c r="B14" s="338" t="s">
        <v>168</v>
      </c>
      <c r="C14" s="530"/>
      <c r="D14" s="530"/>
      <c r="E14" s="531"/>
      <c r="F14" s="335" t="s">
        <v>169</v>
      </c>
      <c r="G14" s="544"/>
      <c r="H14" s="544"/>
      <c r="I14" s="544"/>
      <c r="J14" s="544"/>
      <c r="K14" s="544"/>
      <c r="L14" s="545"/>
      <c r="M14" s="371" t="s">
        <v>18</v>
      </c>
      <c r="N14" s="600"/>
      <c r="O14" s="327"/>
      <c r="P14" s="328"/>
    </row>
    <row r="15" spans="1:17" s="115" customFormat="1" ht="19.5" customHeight="1" x14ac:dyDescent="0.25">
      <c r="A15" s="118"/>
      <c r="B15" s="335">
        <v>27360</v>
      </c>
      <c r="C15" s="336"/>
      <c r="D15" s="336"/>
      <c r="E15" s="337"/>
      <c r="F15" s="338" t="s">
        <v>170</v>
      </c>
      <c r="G15" s="339"/>
      <c r="H15" s="339"/>
      <c r="I15" s="339"/>
      <c r="J15" s="339"/>
      <c r="K15" s="339"/>
      <c r="L15" s="340"/>
      <c r="M15" s="348">
        <v>400</v>
      </c>
      <c r="N15" s="349"/>
      <c r="O15" s="327">
        <f t="shared" ref="O15:O16" si="0">M15*A15</f>
        <v>0</v>
      </c>
      <c r="P15" s="328"/>
    </row>
    <row r="16" spans="1:17" s="115" customFormat="1" ht="19.5" customHeight="1" x14ac:dyDescent="0.25">
      <c r="A16" s="119"/>
      <c r="B16" s="335">
        <v>27361</v>
      </c>
      <c r="C16" s="544"/>
      <c r="D16" s="544"/>
      <c r="E16" s="545"/>
      <c r="F16" s="338" t="s">
        <v>171</v>
      </c>
      <c r="G16" s="530"/>
      <c r="H16" s="530"/>
      <c r="I16" s="530"/>
      <c r="J16" s="530"/>
      <c r="K16" s="530"/>
      <c r="L16" s="531"/>
      <c r="M16" s="348">
        <v>800</v>
      </c>
      <c r="N16" s="349"/>
      <c r="O16" s="327">
        <f t="shared" si="0"/>
        <v>0</v>
      </c>
      <c r="P16" s="328"/>
    </row>
    <row r="17" spans="1:19" s="115" customFormat="1" ht="19.5" customHeight="1" x14ac:dyDescent="0.25">
      <c r="A17" s="118"/>
      <c r="B17" s="487">
        <v>27362</v>
      </c>
      <c r="C17" s="488"/>
      <c r="D17" s="488"/>
      <c r="E17" s="489"/>
      <c r="F17" s="338" t="s">
        <v>172</v>
      </c>
      <c r="G17" s="339"/>
      <c r="H17" s="339"/>
      <c r="I17" s="339"/>
      <c r="J17" s="339"/>
      <c r="K17" s="339"/>
      <c r="L17" s="340"/>
      <c r="M17" s="348">
        <v>475</v>
      </c>
      <c r="N17" s="349"/>
      <c r="O17" s="327">
        <f>M17*A17</f>
        <v>0</v>
      </c>
      <c r="P17" s="328"/>
    </row>
    <row r="18" spans="1:19" s="115" customFormat="1" ht="19.5" customHeight="1" thickBot="1" x14ac:dyDescent="0.3">
      <c r="A18" s="157"/>
      <c r="B18" s="525">
        <v>27363</v>
      </c>
      <c r="C18" s="621"/>
      <c r="D18" s="621"/>
      <c r="E18" s="622"/>
      <c r="F18" s="522" t="s">
        <v>173</v>
      </c>
      <c r="G18" s="623"/>
      <c r="H18" s="623"/>
      <c r="I18" s="623"/>
      <c r="J18" s="623"/>
      <c r="K18" s="623"/>
      <c r="L18" s="624"/>
      <c r="M18" s="581">
        <v>950</v>
      </c>
      <c r="N18" s="625"/>
      <c r="O18" s="583">
        <f>M18*A18</f>
        <v>0</v>
      </c>
      <c r="P18" s="584"/>
    </row>
    <row r="19" spans="1:19" s="115" customFormat="1" ht="43.5" customHeight="1" x14ac:dyDescent="0.25">
      <c r="A19" s="137" t="s">
        <v>41</v>
      </c>
      <c r="B19" s="601" t="s">
        <v>204</v>
      </c>
      <c r="C19" s="602"/>
      <c r="D19" s="602"/>
      <c r="E19" s="602"/>
      <c r="F19" s="602"/>
      <c r="G19" s="602"/>
      <c r="H19" s="602"/>
      <c r="I19" s="602"/>
      <c r="J19" s="602"/>
      <c r="K19" s="602"/>
      <c r="L19" s="603"/>
      <c r="M19" s="604" t="s">
        <v>42</v>
      </c>
      <c r="N19" s="605"/>
      <c r="O19" s="517"/>
      <c r="P19" s="518"/>
    </row>
    <row r="20" spans="1:19" s="115" customFormat="1" ht="29.4" customHeight="1" x14ac:dyDescent="0.25">
      <c r="A20" s="271"/>
      <c r="B20" s="608" t="s">
        <v>223</v>
      </c>
      <c r="C20" s="609"/>
      <c r="D20" s="609"/>
      <c r="E20" s="609"/>
      <c r="F20" s="609"/>
      <c r="G20" s="609"/>
      <c r="H20" s="609"/>
      <c r="I20" s="609"/>
      <c r="J20" s="609"/>
      <c r="K20" s="609"/>
      <c r="L20" s="609"/>
      <c r="M20" s="609"/>
      <c r="N20" s="610"/>
      <c r="O20" s="272"/>
      <c r="P20" s="273"/>
      <c r="R20" s="237"/>
      <c r="S20" s="237"/>
    </row>
    <row r="21" spans="1:19" s="115" customFormat="1" ht="19.5" customHeight="1" x14ac:dyDescent="0.25">
      <c r="A21" s="200"/>
      <c r="B21" s="338" t="s">
        <v>205</v>
      </c>
      <c r="C21" s="530"/>
      <c r="D21" s="530"/>
      <c r="E21" s="531"/>
      <c r="F21" s="335" t="s">
        <v>217</v>
      </c>
      <c r="G21" s="544"/>
      <c r="H21" s="544"/>
      <c r="I21" s="544"/>
      <c r="J21" s="544"/>
      <c r="K21" s="544"/>
      <c r="L21" s="545"/>
      <c r="M21" s="371">
        <v>43000</v>
      </c>
      <c r="N21" s="600"/>
      <c r="O21" s="327">
        <f t="shared" ref="O21:O25" si="1">M21*A21</f>
        <v>0</v>
      </c>
      <c r="P21" s="328"/>
      <c r="R21" s="237"/>
      <c r="S21" s="237"/>
    </row>
    <row r="22" spans="1:19" s="115" customFormat="1" ht="19.5" customHeight="1" x14ac:dyDescent="0.25">
      <c r="A22" s="274"/>
      <c r="B22" s="338" t="s">
        <v>205</v>
      </c>
      <c r="C22" s="530"/>
      <c r="D22" s="530"/>
      <c r="E22" s="531"/>
      <c r="F22" s="335" t="s">
        <v>216</v>
      </c>
      <c r="G22" s="544"/>
      <c r="H22" s="544"/>
      <c r="I22" s="544"/>
      <c r="J22" s="544"/>
      <c r="K22" s="544"/>
      <c r="L22" s="545"/>
      <c r="M22" s="371">
        <v>47000</v>
      </c>
      <c r="N22" s="600"/>
      <c r="O22" s="327">
        <f t="shared" si="1"/>
        <v>0</v>
      </c>
      <c r="P22" s="328"/>
      <c r="R22" s="237"/>
      <c r="S22" s="237"/>
    </row>
    <row r="23" spans="1:19" s="115" customFormat="1" ht="19.5" customHeight="1" x14ac:dyDescent="0.25">
      <c r="A23" s="274"/>
      <c r="B23" s="338" t="s">
        <v>205</v>
      </c>
      <c r="C23" s="530"/>
      <c r="D23" s="530"/>
      <c r="E23" s="531"/>
      <c r="F23" s="335" t="s">
        <v>215</v>
      </c>
      <c r="G23" s="544"/>
      <c r="H23" s="544"/>
      <c r="I23" s="544"/>
      <c r="J23" s="544"/>
      <c r="K23" s="544"/>
      <c r="L23" s="545"/>
      <c r="M23" s="371">
        <v>43700</v>
      </c>
      <c r="N23" s="600"/>
      <c r="O23" s="327">
        <f t="shared" si="1"/>
        <v>0</v>
      </c>
      <c r="P23" s="328"/>
      <c r="R23" s="237"/>
      <c r="S23" s="237"/>
    </row>
    <row r="24" spans="1:19" s="115" customFormat="1" ht="19.5" customHeight="1" x14ac:dyDescent="0.25">
      <c r="A24" s="274"/>
      <c r="B24" s="338" t="s">
        <v>205</v>
      </c>
      <c r="C24" s="530"/>
      <c r="D24" s="530"/>
      <c r="E24" s="531"/>
      <c r="F24" s="335" t="s">
        <v>214</v>
      </c>
      <c r="G24" s="544"/>
      <c r="H24" s="544"/>
      <c r="I24" s="544"/>
      <c r="J24" s="544"/>
      <c r="K24" s="544"/>
      <c r="L24" s="545"/>
      <c r="M24" s="371">
        <v>48500</v>
      </c>
      <c r="N24" s="600"/>
      <c r="O24" s="327">
        <f t="shared" si="1"/>
        <v>0</v>
      </c>
      <c r="P24" s="328"/>
      <c r="R24" s="237"/>
      <c r="S24" s="237"/>
    </row>
    <row r="25" spans="1:19" s="115" customFormat="1" ht="19.5" customHeight="1" thickBot="1" x14ac:dyDescent="0.3">
      <c r="A25" s="235"/>
      <c r="B25" s="338" t="s">
        <v>205</v>
      </c>
      <c r="C25" s="530"/>
      <c r="D25" s="530"/>
      <c r="E25" s="531"/>
      <c r="F25" s="335" t="s">
        <v>218</v>
      </c>
      <c r="G25" s="544"/>
      <c r="H25" s="544"/>
      <c r="I25" s="544"/>
      <c r="J25" s="544"/>
      <c r="K25" s="544"/>
      <c r="L25" s="545"/>
      <c r="M25" s="606">
        <v>45000</v>
      </c>
      <c r="N25" s="607"/>
      <c r="O25" s="583">
        <f t="shared" si="1"/>
        <v>0</v>
      </c>
      <c r="P25" s="584"/>
      <c r="R25" s="237"/>
      <c r="S25" s="237"/>
    </row>
    <row r="26" spans="1:19" s="113" customFormat="1" ht="19.5" customHeight="1" x14ac:dyDescent="0.25">
      <c r="A26" s="192" t="s">
        <v>61</v>
      </c>
      <c r="B26" s="332" t="s">
        <v>63</v>
      </c>
      <c r="C26" s="333"/>
      <c r="D26" s="333"/>
      <c r="E26" s="333"/>
      <c r="F26" s="333"/>
      <c r="G26" s="333"/>
      <c r="H26" s="333"/>
      <c r="I26" s="333"/>
      <c r="J26" s="333"/>
      <c r="K26" s="333"/>
      <c r="L26" s="334"/>
      <c r="M26" s="354" t="s">
        <v>42</v>
      </c>
      <c r="N26" s="543"/>
      <c r="O26" s="116"/>
      <c r="P26" s="112"/>
    </row>
    <row r="27" spans="1:19" s="113" customFormat="1" ht="19.5" customHeight="1" x14ac:dyDescent="0.25">
      <c r="A27" s="114"/>
      <c r="B27" s="487" t="s">
        <v>137</v>
      </c>
      <c r="C27" s="488"/>
      <c r="D27" s="488"/>
      <c r="E27" s="489"/>
      <c r="F27" s="338" t="s">
        <v>156</v>
      </c>
      <c r="G27" s="339"/>
      <c r="H27" s="339"/>
      <c r="I27" s="339"/>
      <c r="J27" s="339"/>
      <c r="K27" s="339"/>
      <c r="L27" s="340"/>
      <c r="M27" s="598">
        <v>5490</v>
      </c>
      <c r="N27" s="599"/>
      <c r="O27" s="327">
        <f>M27*A27</f>
        <v>0</v>
      </c>
      <c r="P27" s="328"/>
    </row>
    <row r="28" spans="1:19" s="113" customFormat="1" ht="19.5" customHeight="1" x14ac:dyDescent="0.25">
      <c r="A28" s="114"/>
      <c r="B28" s="487" t="s">
        <v>135</v>
      </c>
      <c r="C28" s="488"/>
      <c r="D28" s="488"/>
      <c r="E28" s="489"/>
      <c r="F28" s="338" t="s">
        <v>157</v>
      </c>
      <c r="G28" s="339"/>
      <c r="H28" s="339"/>
      <c r="I28" s="339"/>
      <c r="J28" s="339"/>
      <c r="K28" s="339"/>
      <c r="L28" s="340"/>
      <c r="M28" s="598">
        <v>5995</v>
      </c>
      <c r="N28" s="599"/>
      <c r="O28" s="327">
        <f>M28*A28</f>
        <v>0</v>
      </c>
      <c r="P28" s="328"/>
    </row>
    <row r="29" spans="1:19" s="113" customFormat="1" ht="19.5" customHeight="1" x14ac:dyDescent="0.25">
      <c r="A29" s="114"/>
      <c r="B29" s="487" t="s">
        <v>140</v>
      </c>
      <c r="C29" s="488"/>
      <c r="D29" s="488"/>
      <c r="E29" s="489"/>
      <c r="F29" s="338" t="s">
        <v>141</v>
      </c>
      <c r="G29" s="339"/>
      <c r="H29" s="339"/>
      <c r="I29" s="339"/>
      <c r="J29" s="339"/>
      <c r="K29" s="339"/>
      <c r="L29" s="340"/>
      <c r="M29" s="598">
        <v>7295</v>
      </c>
      <c r="N29" s="599"/>
      <c r="O29" s="327">
        <f>M29*A29</f>
        <v>0</v>
      </c>
      <c r="P29" s="328"/>
    </row>
    <row r="30" spans="1:19" s="115" customFormat="1" ht="19.5" customHeight="1" x14ac:dyDescent="0.25">
      <c r="A30" s="114"/>
      <c r="B30" s="335" t="s">
        <v>71</v>
      </c>
      <c r="C30" s="336"/>
      <c r="D30" s="336"/>
      <c r="E30" s="337"/>
      <c r="F30" s="338" t="s">
        <v>13</v>
      </c>
      <c r="G30" s="339"/>
      <c r="H30" s="339"/>
      <c r="I30" s="339"/>
      <c r="J30" s="339"/>
      <c r="K30" s="339"/>
      <c r="L30" s="340"/>
      <c r="M30" s="348">
        <v>3195</v>
      </c>
      <c r="N30" s="349"/>
      <c r="O30" s="327">
        <f t="shared" ref="O30:O32" si="2">M30*A30</f>
        <v>0</v>
      </c>
      <c r="P30" s="328"/>
    </row>
    <row r="31" spans="1:19" s="115" customFormat="1" ht="19.5" customHeight="1" x14ac:dyDescent="0.25">
      <c r="A31" s="117"/>
      <c r="B31" s="335" t="s">
        <v>72</v>
      </c>
      <c r="C31" s="336"/>
      <c r="D31" s="336"/>
      <c r="E31" s="337"/>
      <c r="F31" s="571" t="s">
        <v>73</v>
      </c>
      <c r="G31" s="572"/>
      <c r="H31" s="572"/>
      <c r="I31" s="572"/>
      <c r="J31" s="572"/>
      <c r="K31" s="572"/>
      <c r="L31" s="573"/>
      <c r="M31" s="348">
        <v>1795</v>
      </c>
      <c r="N31" s="349"/>
      <c r="O31" s="327">
        <f t="shared" si="2"/>
        <v>0</v>
      </c>
      <c r="P31" s="328"/>
    </row>
    <row r="32" spans="1:19" s="115" customFormat="1" ht="19.5" customHeight="1" x14ac:dyDescent="0.25">
      <c r="A32" s="103"/>
      <c r="B32" s="335" t="s">
        <v>14</v>
      </c>
      <c r="C32" s="585"/>
      <c r="D32" s="585"/>
      <c r="E32" s="586"/>
      <c r="F32" s="338" t="s">
        <v>206</v>
      </c>
      <c r="G32" s="560"/>
      <c r="H32" s="560"/>
      <c r="I32" s="560"/>
      <c r="J32" s="560"/>
      <c r="K32" s="560"/>
      <c r="L32" s="561"/>
      <c r="M32" s="348">
        <v>595</v>
      </c>
      <c r="N32" s="349"/>
      <c r="O32" s="327">
        <f t="shared" si="2"/>
        <v>0</v>
      </c>
      <c r="P32" s="328"/>
    </row>
    <row r="33" spans="1:21" s="90" customFormat="1" ht="19.5" customHeight="1" thickBot="1" x14ac:dyDescent="0.3">
      <c r="A33" s="157"/>
      <c r="B33" s="394" t="s">
        <v>154</v>
      </c>
      <c r="C33" s="395"/>
      <c r="D33" s="395"/>
      <c r="E33" s="396"/>
      <c r="F33" s="338" t="s">
        <v>230</v>
      </c>
      <c r="G33" s="339"/>
      <c r="H33" s="339"/>
      <c r="I33" s="339"/>
      <c r="J33" s="339"/>
      <c r="K33" s="339"/>
      <c r="L33" s="340"/>
      <c r="M33" s="581">
        <v>1195</v>
      </c>
      <c r="N33" s="582"/>
      <c r="O33" s="583">
        <f>M33*A33</f>
        <v>0</v>
      </c>
      <c r="P33" s="584"/>
    </row>
    <row r="34" spans="1:21" s="115" customFormat="1" ht="17.25" customHeight="1" thickBot="1" x14ac:dyDescent="0.3">
      <c r="A34" s="128"/>
      <c r="B34" s="587" t="s">
        <v>138</v>
      </c>
      <c r="C34" s="587"/>
      <c r="D34" s="587"/>
      <c r="E34" s="587"/>
      <c r="F34" s="587"/>
      <c r="G34" s="587"/>
      <c r="H34" s="587"/>
      <c r="I34" s="587"/>
      <c r="J34" s="587"/>
      <c r="K34" s="587"/>
      <c r="L34" s="587"/>
      <c r="M34" s="587"/>
      <c r="N34" s="587"/>
      <c r="O34" s="587"/>
      <c r="P34" s="588"/>
    </row>
    <row r="35" spans="1:21" s="115" customFormat="1" ht="19.5" customHeight="1" thickBot="1" x14ac:dyDescent="0.3">
      <c r="A35" s="574" t="s">
        <v>64</v>
      </c>
      <c r="B35" s="575"/>
      <c r="C35" s="575"/>
      <c r="D35" s="575"/>
      <c r="E35" s="575"/>
      <c r="F35" s="575"/>
      <c r="G35" s="575"/>
      <c r="H35" s="575"/>
      <c r="I35" s="576"/>
      <c r="J35" s="140"/>
      <c r="K35" s="577" t="s">
        <v>65</v>
      </c>
      <c r="L35" s="578"/>
      <c r="M35" s="578"/>
      <c r="N35" s="578"/>
      <c r="O35" s="579">
        <f>SUM(O4:P33)</f>
        <v>0</v>
      </c>
      <c r="P35" s="580"/>
    </row>
    <row r="36" spans="1:21" s="115" customFormat="1" ht="27" customHeight="1" x14ac:dyDescent="0.25">
      <c r="A36" s="589"/>
      <c r="B36" s="590"/>
      <c r="C36" s="590"/>
      <c r="D36" s="590"/>
      <c r="E36" s="590"/>
      <c r="F36" s="590"/>
      <c r="G36" s="590"/>
      <c r="H36" s="590"/>
      <c r="I36" s="591"/>
      <c r="J36" s="140"/>
      <c r="K36" s="141"/>
      <c r="L36" s="141"/>
      <c r="M36" s="141"/>
      <c r="N36" s="141"/>
      <c r="O36" s="106"/>
      <c r="P36" s="107"/>
    </row>
    <row r="37" spans="1:21" s="115" customFormat="1" ht="62.25" customHeight="1" x14ac:dyDescent="0.25">
      <c r="A37" s="592"/>
      <c r="B37" s="593"/>
      <c r="C37" s="593"/>
      <c r="D37" s="593"/>
      <c r="E37" s="593"/>
      <c r="F37" s="593"/>
      <c r="G37" s="593"/>
      <c r="H37" s="593"/>
      <c r="I37" s="594"/>
      <c r="J37" s="140"/>
      <c r="K37" s="141"/>
      <c r="L37" s="141"/>
      <c r="M37" s="141"/>
      <c r="N37" s="141"/>
      <c r="O37" s="106"/>
      <c r="P37" s="107"/>
    </row>
    <row r="38" spans="1:21" s="115" customFormat="1" ht="62.25" customHeight="1" x14ac:dyDescent="0.25">
      <c r="A38" s="592"/>
      <c r="B38" s="593"/>
      <c r="C38" s="593"/>
      <c r="D38" s="593"/>
      <c r="E38" s="593"/>
      <c r="F38" s="593"/>
      <c r="G38" s="593"/>
      <c r="H38" s="593"/>
      <c r="I38" s="594"/>
      <c r="J38" s="140"/>
      <c r="K38" s="141"/>
      <c r="L38" s="141"/>
      <c r="M38" s="141"/>
      <c r="N38" s="141"/>
      <c r="O38" s="106"/>
      <c r="P38" s="107"/>
    </row>
    <row r="39" spans="1:21" s="115" customFormat="1" ht="27" customHeight="1" thickBot="1" x14ac:dyDescent="0.3">
      <c r="A39" s="595"/>
      <c r="B39" s="596"/>
      <c r="C39" s="596"/>
      <c r="D39" s="596"/>
      <c r="E39" s="596"/>
      <c r="F39" s="596"/>
      <c r="G39" s="596"/>
      <c r="H39" s="596"/>
      <c r="I39" s="597"/>
      <c r="J39" s="140"/>
      <c r="K39" s="141"/>
      <c r="L39" s="141"/>
      <c r="M39" s="141"/>
      <c r="N39" s="141"/>
      <c r="O39" s="106"/>
      <c r="P39" s="107"/>
    </row>
    <row r="40" spans="1:21" s="90" customFormat="1" ht="36" customHeight="1" x14ac:dyDescent="0.25">
      <c r="A40" s="374" t="s">
        <v>231</v>
      </c>
      <c r="B40" s="375"/>
      <c r="C40" s="375"/>
      <c r="D40" s="375"/>
      <c r="E40" s="375"/>
      <c r="F40" s="375"/>
      <c r="G40" s="375"/>
      <c r="H40" s="375"/>
      <c r="I40" s="375"/>
      <c r="J40" s="375"/>
      <c r="K40" s="375"/>
      <c r="L40" s="375"/>
      <c r="M40" s="375"/>
      <c r="N40" s="375"/>
      <c r="O40" s="375"/>
      <c r="P40" s="376"/>
      <c r="Q40" s="108"/>
      <c r="R40" s="108"/>
      <c r="S40" s="108"/>
      <c r="T40" s="108"/>
      <c r="U40" s="108"/>
    </row>
    <row r="41" spans="1:21" s="90" customFormat="1" ht="16.5" customHeight="1" thickBot="1" x14ac:dyDescent="0.3">
      <c r="A41" s="377" t="s">
        <v>226</v>
      </c>
      <c r="B41" s="378"/>
      <c r="C41" s="378"/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  <c r="O41" s="378"/>
      <c r="P41" s="379"/>
      <c r="Q41" s="109"/>
      <c r="R41" s="109"/>
      <c r="S41" s="109"/>
      <c r="T41" s="109"/>
      <c r="U41" s="109"/>
    </row>
  </sheetData>
  <sheetProtection algorithmName="SHA-512" hashValue="xOTLJOAD6nQQ0faasd3zy2lCFXjks9DNhc0gnCoD/ttFHvV9ppt2Z6FAq9pNUT4aFNym8iR/g1XeKvuXwxi1aA==" saltValue="GW27XPmKCUqGFFCdjXWVlg==" spinCount="100000" sheet="1" formatCells="0"/>
  <mergeCells count="125">
    <mergeCell ref="O6:P6"/>
    <mergeCell ref="B8:E8"/>
    <mergeCell ref="F8:L8"/>
    <mergeCell ref="B12:E12"/>
    <mergeCell ref="F12:L12"/>
    <mergeCell ref="M12:N12"/>
    <mergeCell ref="O12:P12"/>
    <mergeCell ref="B9:L9"/>
    <mergeCell ref="M9:N9"/>
    <mergeCell ref="B10:E10"/>
    <mergeCell ref="F10:L10"/>
    <mergeCell ref="M10:N10"/>
    <mergeCell ref="O10:P10"/>
    <mergeCell ref="B11:E11"/>
    <mergeCell ref="F11:L11"/>
    <mergeCell ref="M11:N11"/>
    <mergeCell ref="O11:P11"/>
    <mergeCell ref="F17:L17"/>
    <mergeCell ref="M17:N17"/>
    <mergeCell ref="O17:P17"/>
    <mergeCell ref="B18:E18"/>
    <mergeCell ref="F18:L18"/>
    <mergeCell ref="M18:N18"/>
    <mergeCell ref="O18:P18"/>
    <mergeCell ref="B13:L13"/>
    <mergeCell ref="M13:N13"/>
    <mergeCell ref="B14:E14"/>
    <mergeCell ref="F14:L14"/>
    <mergeCell ref="M14:N14"/>
    <mergeCell ref="O14:P14"/>
    <mergeCell ref="B15:E15"/>
    <mergeCell ref="F15:L15"/>
    <mergeCell ref="M15:N15"/>
    <mergeCell ref="O15:P15"/>
    <mergeCell ref="B16:E16"/>
    <mergeCell ref="F16:L16"/>
    <mergeCell ref="M16:N16"/>
    <mergeCell ref="O16:P16"/>
    <mergeCell ref="B17:E17"/>
    <mergeCell ref="A1:P1"/>
    <mergeCell ref="A2:B2"/>
    <mergeCell ref="C2:D2"/>
    <mergeCell ref="E2:F2"/>
    <mergeCell ref="G2:J2"/>
    <mergeCell ref="L2:P2"/>
    <mergeCell ref="M8:N8"/>
    <mergeCell ref="B3:L3"/>
    <mergeCell ref="M3:N3"/>
    <mergeCell ref="B4:E4"/>
    <mergeCell ref="F4:L4"/>
    <mergeCell ref="M7:N7"/>
    <mergeCell ref="O7:P7"/>
    <mergeCell ref="B7:E7"/>
    <mergeCell ref="F7:L7"/>
    <mergeCell ref="M4:N4"/>
    <mergeCell ref="O4:P4"/>
    <mergeCell ref="B5:E5"/>
    <mergeCell ref="F5:L5"/>
    <mergeCell ref="M5:N5"/>
    <mergeCell ref="O5:P5"/>
    <mergeCell ref="B6:E6"/>
    <mergeCell ref="F6:L6"/>
    <mergeCell ref="M6:N6"/>
    <mergeCell ref="B19:L19"/>
    <mergeCell ref="M19:N19"/>
    <mergeCell ref="O19:P19"/>
    <mergeCell ref="B21:E21"/>
    <mergeCell ref="M24:N24"/>
    <mergeCell ref="O24:P24"/>
    <mergeCell ref="B25:E25"/>
    <mergeCell ref="F25:L25"/>
    <mergeCell ref="M25:N25"/>
    <mergeCell ref="O25:P25"/>
    <mergeCell ref="B20:N20"/>
    <mergeCell ref="B22:E22"/>
    <mergeCell ref="F22:L22"/>
    <mergeCell ref="M22:N22"/>
    <mergeCell ref="O22:P22"/>
    <mergeCell ref="B23:E23"/>
    <mergeCell ref="F23:L23"/>
    <mergeCell ref="M23:N23"/>
    <mergeCell ref="O23:P23"/>
    <mergeCell ref="O30:P30"/>
    <mergeCell ref="B30:E30"/>
    <mergeCell ref="F30:L30"/>
    <mergeCell ref="M30:N30"/>
    <mergeCell ref="O8:P8"/>
    <mergeCell ref="B26:L26"/>
    <mergeCell ref="M26:N26"/>
    <mergeCell ref="B29:E29"/>
    <mergeCell ref="F29:L29"/>
    <mergeCell ref="B28:E28"/>
    <mergeCell ref="F28:L28"/>
    <mergeCell ref="M28:N28"/>
    <mergeCell ref="O28:P28"/>
    <mergeCell ref="M29:N29"/>
    <mergeCell ref="O29:P29"/>
    <mergeCell ref="B27:E27"/>
    <mergeCell ref="F21:L21"/>
    <mergeCell ref="M21:N21"/>
    <mergeCell ref="O21:P21"/>
    <mergeCell ref="B24:E24"/>
    <mergeCell ref="F24:L24"/>
    <mergeCell ref="F27:L27"/>
    <mergeCell ref="M27:N27"/>
    <mergeCell ref="O27:P27"/>
    <mergeCell ref="B31:E31"/>
    <mergeCell ref="F31:L31"/>
    <mergeCell ref="M31:N31"/>
    <mergeCell ref="O31:P31"/>
    <mergeCell ref="A41:P41"/>
    <mergeCell ref="A35:I35"/>
    <mergeCell ref="K35:N35"/>
    <mergeCell ref="O35:P35"/>
    <mergeCell ref="M33:N33"/>
    <mergeCell ref="O33:P33"/>
    <mergeCell ref="B32:E32"/>
    <mergeCell ref="F32:L32"/>
    <mergeCell ref="M32:N32"/>
    <mergeCell ref="O32:P32"/>
    <mergeCell ref="B33:E33"/>
    <mergeCell ref="F33:L33"/>
    <mergeCell ref="B34:P34"/>
    <mergeCell ref="A36:I39"/>
    <mergeCell ref="A40:P40"/>
  </mergeCells>
  <printOptions horizontalCentered="1"/>
  <pageMargins left="0.6" right="0.45" top="0.5" bottom="0.5" header="0.3" footer="0.3"/>
  <pageSetup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K29"/>
  <sheetViews>
    <sheetView showGridLines="0" zoomScaleNormal="100" zoomScaleSheetLayoutView="100" workbookViewId="0">
      <selection activeCell="K11" sqref="K11"/>
    </sheetView>
  </sheetViews>
  <sheetFormatPr defaultColWidth="4.6640625" defaultRowHeight="13.2" x14ac:dyDescent="0.25"/>
  <cols>
    <col min="1" max="1" width="1.5546875" style="1" customWidth="1"/>
    <col min="2" max="8" width="6.33203125" style="4" customWidth="1"/>
    <col min="9" max="9" width="5.44140625" style="4" customWidth="1"/>
    <col min="10" max="10" width="7.5546875" style="4" customWidth="1"/>
    <col min="11" max="11" width="10.44140625" style="4" customWidth="1"/>
    <col min="12" max="16" width="6.33203125" style="4" customWidth="1"/>
    <col min="17" max="17" width="5.33203125" style="4" customWidth="1"/>
    <col min="18" max="18" width="8.5546875" style="4" bestFit="1" customWidth="1"/>
    <col min="19" max="19" width="11.109375" style="4" bestFit="1" customWidth="1"/>
    <col min="20" max="20" width="3.6640625" style="4" customWidth="1"/>
    <col min="21" max="21" width="2.44140625" style="1" customWidth="1"/>
    <col min="22" max="23" width="9.33203125" style="6" customWidth="1"/>
    <col min="24" max="35" width="9.33203125" style="1" customWidth="1"/>
    <col min="36" max="247" width="9.33203125" style="4" customWidth="1"/>
    <col min="248" max="248" width="5.5546875" style="4" customWidth="1"/>
    <col min="249" max="249" width="3.44140625" style="4" customWidth="1"/>
    <col min="250" max="16384" width="4.6640625" style="4"/>
  </cols>
  <sheetData>
    <row r="1" spans="1:37" s="3" customFormat="1" ht="28.5" customHeight="1" x14ac:dyDescent="0.25">
      <c r="A1" s="305" t="s">
        <v>107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7"/>
      <c r="U1" s="2"/>
      <c r="V1" s="6"/>
      <c r="W1" s="6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s="2" customFormat="1" ht="6" customHeight="1" x14ac:dyDescent="0.25">
      <c r="A2" s="85"/>
      <c r="B2" s="86"/>
      <c r="C2" s="86"/>
      <c r="D2" s="86"/>
      <c r="E2" s="86"/>
      <c r="F2" s="86"/>
      <c r="G2" s="86"/>
      <c r="H2" s="86"/>
      <c r="I2" s="87"/>
      <c r="J2" s="88"/>
      <c r="K2" s="88"/>
      <c r="L2" s="88"/>
      <c r="M2" s="88"/>
      <c r="N2" s="88"/>
      <c r="O2" s="88"/>
      <c r="P2" s="88"/>
      <c r="Q2" s="88"/>
      <c r="R2" s="88"/>
      <c r="S2" s="88"/>
      <c r="T2" s="89"/>
      <c r="V2" s="6"/>
      <c r="W2" s="6"/>
    </row>
    <row r="3" spans="1:37" s="1" customFormat="1" ht="13.5" customHeight="1" x14ac:dyDescent="0.3">
      <c r="A3" s="639"/>
      <c r="B3" s="640"/>
      <c r="C3" s="640"/>
      <c r="D3" s="640"/>
      <c r="E3" s="640"/>
      <c r="F3" s="640"/>
      <c r="G3" s="640"/>
      <c r="H3" s="640"/>
      <c r="I3" s="640"/>
      <c r="J3" s="640"/>
      <c r="K3" s="640"/>
      <c r="L3" s="640"/>
      <c r="M3" s="640"/>
      <c r="N3" s="640"/>
      <c r="O3" s="640"/>
      <c r="P3" s="640"/>
      <c r="Q3" s="640"/>
      <c r="R3" s="640"/>
      <c r="S3" s="640"/>
      <c r="T3" s="641"/>
      <c r="V3" s="6"/>
      <c r="W3" s="6"/>
    </row>
    <row r="4" spans="1:37" s="8" customFormat="1" ht="33.75" customHeight="1" x14ac:dyDescent="0.25">
      <c r="A4" s="9"/>
      <c r="B4" s="10"/>
      <c r="C4" s="11"/>
      <c r="D4" s="637" t="s">
        <v>108</v>
      </c>
      <c r="E4" s="638"/>
      <c r="F4" s="638"/>
      <c r="G4" s="638"/>
      <c r="H4" s="638"/>
      <c r="I4" s="638"/>
      <c r="J4" s="638"/>
      <c r="K4" s="12"/>
      <c r="L4" s="637" t="s">
        <v>109</v>
      </c>
      <c r="M4" s="638"/>
      <c r="N4" s="638"/>
      <c r="O4" s="638"/>
      <c r="P4" s="638"/>
      <c r="Q4" s="638"/>
      <c r="R4" s="638"/>
      <c r="S4" s="11"/>
      <c r="T4" s="13"/>
      <c r="V4" s="6"/>
      <c r="W4" s="6"/>
    </row>
    <row r="5" spans="1:37" ht="5.25" customHeight="1" x14ac:dyDescent="0.25">
      <c r="A5" s="14"/>
      <c r="B5" s="1"/>
      <c r="C5" s="1"/>
      <c r="D5" s="1"/>
      <c r="E5" s="1"/>
      <c r="F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5"/>
    </row>
    <row r="6" spans="1:37" s="16" customFormat="1" ht="90.75" customHeight="1" x14ac:dyDescent="0.25">
      <c r="A6" s="17"/>
      <c r="D6" s="64" t="s">
        <v>5</v>
      </c>
      <c r="E6" s="65" t="s">
        <v>7</v>
      </c>
      <c r="F6" s="65" t="s">
        <v>103</v>
      </c>
      <c r="G6" s="64" t="s">
        <v>6</v>
      </c>
      <c r="H6" s="65" t="s">
        <v>8</v>
      </c>
      <c r="I6" s="65" t="s">
        <v>21</v>
      </c>
      <c r="J6" s="65" t="s">
        <v>11</v>
      </c>
      <c r="K6" s="18"/>
      <c r="L6" s="65" t="s">
        <v>5</v>
      </c>
      <c r="M6" s="65" t="s">
        <v>7</v>
      </c>
      <c r="N6" s="65" t="s">
        <v>103</v>
      </c>
      <c r="O6" s="65" t="s">
        <v>6</v>
      </c>
      <c r="P6" s="65" t="s">
        <v>8</v>
      </c>
      <c r="Q6" s="65" t="s">
        <v>21</v>
      </c>
      <c r="R6" s="65" t="s">
        <v>11</v>
      </c>
      <c r="S6" s="19"/>
      <c r="T6" s="20"/>
      <c r="V6" s="21" t="s">
        <v>29</v>
      </c>
      <c r="W6" s="21" t="s">
        <v>30</v>
      </c>
    </row>
    <row r="7" spans="1:37" s="16" customFormat="1" ht="6.75" customHeight="1" x14ac:dyDescent="0.25">
      <c r="A7" s="17"/>
      <c r="D7" s="66"/>
      <c r="E7" s="67"/>
      <c r="F7" s="67"/>
      <c r="G7" s="66"/>
      <c r="H7" s="67"/>
      <c r="I7" s="68"/>
      <c r="J7" s="67"/>
      <c r="K7" s="18"/>
      <c r="L7" s="67"/>
      <c r="M7" s="67"/>
      <c r="N7" s="67"/>
      <c r="O7" s="67"/>
      <c r="P7" s="67"/>
      <c r="Q7" s="67"/>
      <c r="R7" s="67"/>
      <c r="S7" s="19"/>
      <c r="T7" s="20"/>
      <c r="V7" s="21"/>
      <c r="W7" s="21"/>
    </row>
    <row r="8" spans="1:37" ht="21" customHeight="1" x14ac:dyDescent="0.25">
      <c r="A8" s="14"/>
      <c r="B8" s="1"/>
      <c r="C8" s="1"/>
      <c r="D8" s="22" t="s">
        <v>22</v>
      </c>
      <c r="E8" s="23">
        <v>18</v>
      </c>
      <c r="F8" s="23" t="s">
        <v>103</v>
      </c>
      <c r="G8" s="24" t="s">
        <v>23</v>
      </c>
      <c r="H8" s="25">
        <v>15</v>
      </c>
      <c r="I8" s="26" t="s">
        <v>10</v>
      </c>
      <c r="J8" s="27">
        <v>77500</v>
      </c>
      <c r="K8" s="148"/>
      <c r="L8" s="28" t="s">
        <v>22</v>
      </c>
      <c r="M8" s="29">
        <v>24</v>
      </c>
      <c r="N8" s="23" t="s">
        <v>103</v>
      </c>
      <c r="O8" s="30" t="s">
        <v>23</v>
      </c>
      <c r="P8" s="29">
        <v>15</v>
      </c>
      <c r="Q8" s="31" t="s">
        <v>10</v>
      </c>
      <c r="R8" s="32">
        <v>86000</v>
      </c>
      <c r="S8" s="234"/>
      <c r="T8" s="15"/>
      <c r="V8" s="122"/>
      <c r="W8" s="35">
        <v>47626</v>
      </c>
    </row>
    <row r="9" spans="1:37" ht="21" customHeight="1" x14ac:dyDescent="0.25">
      <c r="A9" s="14"/>
      <c r="B9" s="1"/>
      <c r="C9" s="1"/>
      <c r="D9" s="36" t="s">
        <v>22</v>
      </c>
      <c r="E9" s="25">
        <v>18</v>
      </c>
      <c r="F9" s="25" t="s">
        <v>103</v>
      </c>
      <c r="G9" s="24" t="s">
        <v>23</v>
      </c>
      <c r="H9" s="25">
        <v>15</v>
      </c>
      <c r="I9" s="37" t="s">
        <v>24</v>
      </c>
      <c r="J9" s="27">
        <v>79000</v>
      </c>
      <c r="K9" s="148"/>
      <c r="L9" s="25" t="s">
        <v>22</v>
      </c>
      <c r="M9" s="23">
        <v>24</v>
      </c>
      <c r="N9" s="25" t="s">
        <v>103</v>
      </c>
      <c r="O9" s="38" t="s">
        <v>23</v>
      </c>
      <c r="P9" s="23">
        <v>15</v>
      </c>
      <c r="Q9" s="39" t="s">
        <v>24</v>
      </c>
      <c r="R9" s="32">
        <v>88000</v>
      </c>
      <c r="S9" s="234"/>
      <c r="T9" s="15"/>
      <c r="V9" s="122"/>
      <c r="W9" s="35">
        <v>48560</v>
      </c>
    </row>
    <row r="10" spans="1:37" ht="21" customHeight="1" x14ac:dyDescent="0.25">
      <c r="A10" s="14"/>
      <c r="B10" s="1"/>
      <c r="C10" s="1"/>
      <c r="D10" s="40" t="s">
        <v>22</v>
      </c>
      <c r="E10" s="41">
        <v>18</v>
      </c>
      <c r="F10" s="41" t="s">
        <v>103</v>
      </c>
      <c r="G10" s="42" t="s">
        <v>23</v>
      </c>
      <c r="H10" s="41">
        <v>20</v>
      </c>
      <c r="I10" s="43" t="s">
        <v>10</v>
      </c>
      <c r="J10" s="44">
        <v>76500</v>
      </c>
      <c r="K10" s="148"/>
      <c r="L10" s="41" t="s">
        <v>22</v>
      </c>
      <c r="M10" s="45">
        <v>24</v>
      </c>
      <c r="N10" s="41" t="s">
        <v>103</v>
      </c>
      <c r="O10" s="46" t="s">
        <v>23</v>
      </c>
      <c r="P10" s="45">
        <v>20</v>
      </c>
      <c r="Q10" s="33" t="s">
        <v>10</v>
      </c>
      <c r="R10" s="47">
        <v>85250</v>
      </c>
      <c r="S10" s="234"/>
      <c r="T10" s="15"/>
      <c r="V10" s="122"/>
      <c r="W10" s="35">
        <v>47154</v>
      </c>
    </row>
    <row r="11" spans="1:37" ht="21" customHeight="1" x14ac:dyDescent="0.25">
      <c r="A11" s="14"/>
      <c r="B11" s="1"/>
      <c r="C11" s="1"/>
      <c r="D11" s="40" t="s">
        <v>22</v>
      </c>
      <c r="E11" s="45">
        <v>18</v>
      </c>
      <c r="F11" s="45" t="s">
        <v>103</v>
      </c>
      <c r="G11" s="42" t="s">
        <v>23</v>
      </c>
      <c r="H11" s="41">
        <v>20</v>
      </c>
      <c r="I11" s="43" t="s">
        <v>24</v>
      </c>
      <c r="J11" s="44">
        <v>78000</v>
      </c>
      <c r="K11" s="148"/>
      <c r="L11" s="41" t="s">
        <v>22</v>
      </c>
      <c r="M11" s="45">
        <v>24</v>
      </c>
      <c r="N11" s="45" t="s">
        <v>103</v>
      </c>
      <c r="O11" s="46" t="s">
        <v>23</v>
      </c>
      <c r="P11" s="45">
        <v>20</v>
      </c>
      <c r="Q11" s="33" t="s">
        <v>24</v>
      </c>
      <c r="R11" s="47">
        <v>86500</v>
      </c>
      <c r="S11" s="234"/>
      <c r="T11" s="15"/>
      <c r="V11" s="122"/>
      <c r="W11" s="35">
        <v>47838</v>
      </c>
    </row>
    <row r="12" spans="1:37" ht="21" customHeight="1" x14ac:dyDescent="0.25">
      <c r="A12" s="14"/>
      <c r="B12" s="1"/>
      <c r="C12" s="1"/>
      <c r="D12" s="36" t="s">
        <v>22</v>
      </c>
      <c r="E12" s="25">
        <v>18</v>
      </c>
      <c r="F12" s="23" t="s">
        <v>103</v>
      </c>
      <c r="G12" s="24" t="s">
        <v>25</v>
      </c>
      <c r="H12" s="25">
        <v>22</v>
      </c>
      <c r="I12" s="37" t="s">
        <v>10</v>
      </c>
      <c r="J12" s="27">
        <v>78500</v>
      </c>
      <c r="K12" s="148"/>
      <c r="L12" s="25" t="s">
        <v>22</v>
      </c>
      <c r="M12" s="23">
        <v>24</v>
      </c>
      <c r="N12" s="23" t="s">
        <v>103</v>
      </c>
      <c r="O12" s="38" t="s">
        <v>25</v>
      </c>
      <c r="P12" s="23">
        <v>22</v>
      </c>
      <c r="Q12" s="39" t="s">
        <v>10</v>
      </c>
      <c r="R12" s="32">
        <v>87000</v>
      </c>
      <c r="S12" s="234"/>
      <c r="T12" s="15"/>
      <c r="V12" s="122"/>
      <c r="W12" s="35">
        <v>48217</v>
      </c>
    </row>
    <row r="13" spans="1:37" ht="21" customHeight="1" x14ac:dyDescent="0.25">
      <c r="A13" s="14"/>
      <c r="B13" s="1"/>
      <c r="C13" s="1"/>
      <c r="D13" s="36" t="s">
        <v>22</v>
      </c>
      <c r="E13" s="25">
        <v>18</v>
      </c>
      <c r="F13" s="25" t="s">
        <v>103</v>
      </c>
      <c r="G13" s="24" t="s">
        <v>25</v>
      </c>
      <c r="H13" s="25">
        <v>22</v>
      </c>
      <c r="I13" s="37" t="s">
        <v>24</v>
      </c>
      <c r="J13" s="27">
        <v>79750</v>
      </c>
      <c r="K13" s="148"/>
      <c r="L13" s="25" t="s">
        <v>22</v>
      </c>
      <c r="M13" s="23">
        <v>24</v>
      </c>
      <c r="N13" s="25" t="s">
        <v>103</v>
      </c>
      <c r="O13" s="38" t="s">
        <v>25</v>
      </c>
      <c r="P13" s="23">
        <v>22</v>
      </c>
      <c r="Q13" s="39" t="s">
        <v>24</v>
      </c>
      <c r="R13" s="32">
        <v>88500</v>
      </c>
      <c r="S13" s="234"/>
      <c r="T13" s="15"/>
      <c r="V13" s="122"/>
      <c r="W13" s="35">
        <v>48902</v>
      </c>
    </row>
    <row r="14" spans="1:37" ht="21" customHeight="1" x14ac:dyDescent="0.25">
      <c r="A14" s="14"/>
      <c r="B14" s="1"/>
      <c r="C14" s="1"/>
      <c r="D14" s="40" t="s">
        <v>22</v>
      </c>
      <c r="E14" s="41">
        <v>18</v>
      </c>
      <c r="F14" s="41" t="s">
        <v>103</v>
      </c>
      <c r="G14" s="42" t="s">
        <v>26</v>
      </c>
      <c r="H14" s="41">
        <v>15</v>
      </c>
      <c r="I14" s="43" t="s">
        <v>10</v>
      </c>
      <c r="J14" s="44">
        <v>82250</v>
      </c>
      <c r="K14" s="148"/>
      <c r="L14" s="41" t="s">
        <v>22</v>
      </c>
      <c r="M14" s="45">
        <v>24</v>
      </c>
      <c r="N14" s="41" t="s">
        <v>103</v>
      </c>
      <c r="O14" s="46" t="s">
        <v>26</v>
      </c>
      <c r="P14" s="45">
        <v>15</v>
      </c>
      <c r="Q14" s="33" t="s">
        <v>10</v>
      </c>
      <c r="R14" s="47">
        <v>91000</v>
      </c>
      <c r="S14" s="234"/>
      <c r="T14" s="15"/>
      <c r="V14" s="122"/>
      <c r="W14" s="35">
        <v>49870</v>
      </c>
    </row>
    <row r="15" spans="1:37" ht="21" customHeight="1" x14ac:dyDescent="0.25">
      <c r="A15" s="14"/>
      <c r="B15" s="1"/>
      <c r="C15" s="1"/>
      <c r="D15" s="40" t="s">
        <v>22</v>
      </c>
      <c r="E15" s="45">
        <v>18</v>
      </c>
      <c r="F15" s="45" t="s">
        <v>103</v>
      </c>
      <c r="G15" s="42" t="s">
        <v>26</v>
      </c>
      <c r="H15" s="41">
        <v>15</v>
      </c>
      <c r="I15" s="43" t="s">
        <v>24</v>
      </c>
      <c r="J15" s="44">
        <v>84500</v>
      </c>
      <c r="K15" s="148"/>
      <c r="L15" s="41" t="s">
        <v>22</v>
      </c>
      <c r="M15" s="45">
        <v>24</v>
      </c>
      <c r="N15" s="45" t="s">
        <v>103</v>
      </c>
      <c r="O15" s="46" t="s">
        <v>26</v>
      </c>
      <c r="P15" s="45">
        <v>15</v>
      </c>
      <c r="Q15" s="33" t="s">
        <v>24</v>
      </c>
      <c r="R15" s="47">
        <v>93500</v>
      </c>
      <c r="S15" s="234"/>
      <c r="T15" s="15"/>
      <c r="V15" s="122"/>
      <c r="W15" s="35">
        <v>51105</v>
      </c>
    </row>
    <row r="16" spans="1:37" ht="21" customHeight="1" x14ac:dyDescent="0.25">
      <c r="A16" s="14"/>
      <c r="B16" s="1"/>
      <c r="C16" s="1"/>
      <c r="D16" s="36" t="s">
        <v>22</v>
      </c>
      <c r="E16" s="25">
        <v>18</v>
      </c>
      <c r="F16" s="23" t="s">
        <v>103</v>
      </c>
      <c r="G16" s="24" t="s">
        <v>26</v>
      </c>
      <c r="H16" s="25">
        <v>20</v>
      </c>
      <c r="I16" s="37" t="s">
        <v>10</v>
      </c>
      <c r="J16" s="27">
        <v>81250</v>
      </c>
      <c r="K16" s="148"/>
      <c r="L16" s="25" t="s">
        <v>22</v>
      </c>
      <c r="M16" s="23">
        <v>24</v>
      </c>
      <c r="N16" s="23" t="s">
        <v>103</v>
      </c>
      <c r="O16" s="38" t="s">
        <v>26</v>
      </c>
      <c r="P16" s="23">
        <v>20</v>
      </c>
      <c r="Q16" s="39" t="s">
        <v>10</v>
      </c>
      <c r="R16" s="32">
        <v>90000</v>
      </c>
      <c r="S16" s="234"/>
      <c r="T16" s="15"/>
      <c r="V16" s="122"/>
      <c r="W16" s="35">
        <v>49238</v>
      </c>
    </row>
    <row r="17" spans="1:23" ht="21" customHeight="1" x14ac:dyDescent="0.25">
      <c r="A17" s="14"/>
      <c r="B17" s="1"/>
      <c r="C17" s="1"/>
      <c r="D17" s="36" t="s">
        <v>22</v>
      </c>
      <c r="E17" s="25">
        <v>18</v>
      </c>
      <c r="F17" s="25" t="s">
        <v>103</v>
      </c>
      <c r="G17" s="24" t="s">
        <v>26</v>
      </c>
      <c r="H17" s="25">
        <v>20</v>
      </c>
      <c r="I17" s="37" t="s">
        <v>24</v>
      </c>
      <c r="J17" s="27">
        <v>82750</v>
      </c>
      <c r="K17" s="148"/>
      <c r="L17" s="25" t="s">
        <v>22</v>
      </c>
      <c r="M17" s="23">
        <v>24</v>
      </c>
      <c r="N17" s="25" t="s">
        <v>103</v>
      </c>
      <c r="O17" s="38" t="s">
        <v>26</v>
      </c>
      <c r="P17" s="23">
        <v>20</v>
      </c>
      <c r="Q17" s="39" t="s">
        <v>24</v>
      </c>
      <c r="R17" s="32">
        <v>91750</v>
      </c>
      <c r="S17" s="234"/>
      <c r="T17" s="15"/>
      <c r="V17" s="122"/>
      <c r="W17" s="35">
        <v>50151</v>
      </c>
    </row>
    <row r="18" spans="1:23" ht="21" customHeight="1" x14ac:dyDescent="0.25">
      <c r="A18" s="14"/>
      <c r="B18" s="1"/>
      <c r="C18" s="1"/>
      <c r="D18" s="40" t="s">
        <v>22</v>
      </c>
      <c r="E18" s="41">
        <v>18</v>
      </c>
      <c r="F18" s="41" t="s">
        <v>103</v>
      </c>
      <c r="G18" s="42" t="s">
        <v>27</v>
      </c>
      <c r="H18" s="41">
        <v>22</v>
      </c>
      <c r="I18" s="43" t="s">
        <v>10</v>
      </c>
      <c r="J18" s="44">
        <v>84000</v>
      </c>
      <c r="K18" s="148"/>
      <c r="L18" s="41" t="s">
        <v>22</v>
      </c>
      <c r="M18" s="45">
        <v>24</v>
      </c>
      <c r="N18" s="41" t="s">
        <v>103</v>
      </c>
      <c r="O18" s="46" t="s">
        <v>27</v>
      </c>
      <c r="P18" s="45">
        <v>22</v>
      </c>
      <c r="Q18" s="33" t="s">
        <v>10</v>
      </c>
      <c r="R18" s="47">
        <v>92750</v>
      </c>
      <c r="S18" s="234"/>
      <c r="T18" s="15"/>
      <c r="V18" s="122"/>
      <c r="W18" s="35">
        <v>50759</v>
      </c>
    </row>
    <row r="19" spans="1:23" ht="21" customHeight="1" x14ac:dyDescent="0.25">
      <c r="A19" s="14"/>
      <c r="B19" s="1"/>
      <c r="C19" s="1"/>
      <c r="D19" s="40" t="s">
        <v>22</v>
      </c>
      <c r="E19" s="45">
        <v>18</v>
      </c>
      <c r="F19" s="45" t="s">
        <v>103</v>
      </c>
      <c r="G19" s="42" t="s">
        <v>27</v>
      </c>
      <c r="H19" s="41">
        <v>22</v>
      </c>
      <c r="I19" s="43" t="s">
        <v>24</v>
      </c>
      <c r="J19" s="44">
        <v>85750</v>
      </c>
      <c r="K19" s="148"/>
      <c r="L19" s="41" t="s">
        <v>22</v>
      </c>
      <c r="M19" s="45">
        <v>24</v>
      </c>
      <c r="N19" s="45" t="s">
        <v>103</v>
      </c>
      <c r="O19" s="46" t="s">
        <v>27</v>
      </c>
      <c r="P19" s="45">
        <v>22</v>
      </c>
      <c r="Q19" s="33" t="s">
        <v>24</v>
      </c>
      <c r="R19" s="47">
        <v>94250</v>
      </c>
      <c r="S19" s="234"/>
      <c r="T19" s="15"/>
      <c r="V19" s="122"/>
      <c r="W19" s="35">
        <v>51671</v>
      </c>
    </row>
    <row r="20" spans="1:23" ht="21" customHeight="1" x14ac:dyDescent="0.25">
      <c r="A20" s="14"/>
      <c r="B20" s="1"/>
      <c r="C20" s="1"/>
      <c r="D20" s="36" t="s">
        <v>22</v>
      </c>
      <c r="E20" s="25">
        <v>18</v>
      </c>
      <c r="F20" s="23" t="s">
        <v>103</v>
      </c>
      <c r="G20" s="24" t="s">
        <v>28</v>
      </c>
      <c r="H20" s="25">
        <v>15</v>
      </c>
      <c r="I20" s="37" t="s">
        <v>10</v>
      </c>
      <c r="J20" s="27">
        <v>85750</v>
      </c>
      <c r="K20" s="148"/>
      <c r="L20" s="25" t="s">
        <v>22</v>
      </c>
      <c r="M20" s="23">
        <v>24</v>
      </c>
      <c r="N20" s="23" t="s">
        <v>103</v>
      </c>
      <c r="O20" s="38" t="s">
        <v>28</v>
      </c>
      <c r="P20" s="23">
        <v>15</v>
      </c>
      <c r="Q20" s="39" t="s">
        <v>10</v>
      </c>
      <c r="R20" s="32">
        <v>94750</v>
      </c>
      <c r="S20" s="234"/>
      <c r="T20" s="15"/>
      <c r="V20" s="122"/>
      <c r="W20" s="35">
        <v>51022</v>
      </c>
    </row>
    <row r="21" spans="1:23" ht="21" customHeight="1" x14ac:dyDescent="0.25">
      <c r="A21" s="14"/>
      <c r="B21" s="1"/>
      <c r="C21" s="1"/>
      <c r="D21" s="36" t="s">
        <v>22</v>
      </c>
      <c r="E21" s="25">
        <v>18</v>
      </c>
      <c r="F21" s="25" t="s">
        <v>103</v>
      </c>
      <c r="G21" s="24" t="s">
        <v>28</v>
      </c>
      <c r="H21" s="25">
        <v>15</v>
      </c>
      <c r="I21" s="37" t="s">
        <v>24</v>
      </c>
      <c r="J21" s="27">
        <v>88000</v>
      </c>
      <c r="K21" s="148"/>
      <c r="L21" s="25" t="s">
        <v>22</v>
      </c>
      <c r="M21" s="23">
        <v>24</v>
      </c>
      <c r="N21" s="25" t="s">
        <v>103</v>
      </c>
      <c r="O21" s="38" t="s">
        <v>28</v>
      </c>
      <c r="P21" s="23">
        <v>15</v>
      </c>
      <c r="Q21" s="39" t="s">
        <v>24</v>
      </c>
      <c r="R21" s="32">
        <v>97000</v>
      </c>
      <c r="S21" s="234"/>
      <c r="T21" s="15"/>
      <c r="V21" s="122"/>
      <c r="W21" s="35">
        <v>52409</v>
      </c>
    </row>
    <row r="22" spans="1:23" ht="21" customHeight="1" x14ac:dyDescent="0.25">
      <c r="A22" s="14"/>
      <c r="B22" s="1"/>
      <c r="C22" s="1"/>
      <c r="D22" s="40" t="s">
        <v>22</v>
      </c>
      <c r="E22" s="41">
        <v>18</v>
      </c>
      <c r="F22" s="41" t="s">
        <v>103</v>
      </c>
      <c r="G22" s="42" t="s">
        <v>28</v>
      </c>
      <c r="H22" s="41">
        <v>20</v>
      </c>
      <c r="I22" s="43" t="s">
        <v>10</v>
      </c>
      <c r="J22" s="44">
        <v>84500</v>
      </c>
      <c r="K22" s="148"/>
      <c r="L22" s="41" t="s">
        <v>22</v>
      </c>
      <c r="M22" s="45">
        <v>24</v>
      </c>
      <c r="N22" s="41" t="s">
        <v>103</v>
      </c>
      <c r="O22" s="46" t="s">
        <v>28</v>
      </c>
      <c r="P22" s="45">
        <v>20</v>
      </c>
      <c r="Q22" s="33" t="s">
        <v>10</v>
      </c>
      <c r="R22" s="47">
        <v>93000</v>
      </c>
      <c r="S22" s="234"/>
      <c r="T22" s="15"/>
      <c r="V22" s="122"/>
      <c r="W22" s="35">
        <v>50313</v>
      </c>
    </row>
    <row r="23" spans="1:23" ht="21" customHeight="1" x14ac:dyDescent="0.25">
      <c r="A23" s="14"/>
      <c r="B23" s="1"/>
      <c r="C23" s="1"/>
      <c r="D23" s="40" t="s">
        <v>22</v>
      </c>
      <c r="E23" s="43">
        <v>18</v>
      </c>
      <c r="F23" s="41" t="s">
        <v>103</v>
      </c>
      <c r="G23" s="48" t="s">
        <v>28</v>
      </c>
      <c r="H23" s="43">
        <v>20</v>
      </c>
      <c r="I23" s="43" t="s">
        <v>24</v>
      </c>
      <c r="J23" s="44">
        <v>86250</v>
      </c>
      <c r="K23" s="148"/>
      <c r="L23" s="41" t="s">
        <v>22</v>
      </c>
      <c r="M23" s="41">
        <v>24</v>
      </c>
      <c r="N23" s="45" t="s">
        <v>103</v>
      </c>
      <c r="O23" s="42" t="s">
        <v>28</v>
      </c>
      <c r="P23" s="41">
        <v>20</v>
      </c>
      <c r="Q23" s="41" t="s">
        <v>24</v>
      </c>
      <c r="R23" s="47">
        <v>95000</v>
      </c>
      <c r="S23" s="234"/>
      <c r="T23" s="15"/>
      <c r="V23" s="122"/>
      <c r="W23" s="35">
        <v>51736</v>
      </c>
    </row>
    <row r="24" spans="1:23" ht="21" customHeight="1" x14ac:dyDescent="0.25">
      <c r="A24" s="14"/>
      <c r="B24" s="1"/>
      <c r="C24" s="1"/>
      <c r="D24" s="49" t="s">
        <v>22</v>
      </c>
      <c r="E24" s="50">
        <v>18</v>
      </c>
      <c r="F24" s="23" t="s">
        <v>103</v>
      </c>
      <c r="G24" s="50">
        <v>100</v>
      </c>
      <c r="H24" s="50">
        <v>15</v>
      </c>
      <c r="I24" s="50" t="s">
        <v>10</v>
      </c>
      <c r="J24" s="27">
        <v>90750</v>
      </c>
      <c r="K24" s="148"/>
      <c r="L24" s="50" t="s">
        <v>22</v>
      </c>
      <c r="M24" s="50">
        <v>24</v>
      </c>
      <c r="N24" s="23" t="s">
        <v>103</v>
      </c>
      <c r="O24" s="50">
        <v>100</v>
      </c>
      <c r="P24" s="50">
        <v>15</v>
      </c>
      <c r="Q24" s="50" t="s">
        <v>10</v>
      </c>
      <c r="R24" s="32">
        <v>99500</v>
      </c>
      <c r="S24" s="234"/>
      <c r="T24" s="15"/>
      <c r="V24" s="122"/>
      <c r="W24" s="287"/>
    </row>
    <row r="25" spans="1:23" ht="21" customHeight="1" x14ac:dyDescent="0.25">
      <c r="A25" s="14"/>
      <c r="B25" s="1"/>
      <c r="C25" s="1"/>
      <c r="D25" s="49" t="s">
        <v>22</v>
      </c>
      <c r="E25" s="50">
        <v>18</v>
      </c>
      <c r="F25" s="25" t="s">
        <v>103</v>
      </c>
      <c r="G25" s="50">
        <v>100</v>
      </c>
      <c r="H25" s="50">
        <v>15</v>
      </c>
      <c r="I25" s="50" t="s">
        <v>24</v>
      </c>
      <c r="J25" s="27">
        <v>93250</v>
      </c>
      <c r="K25" s="148"/>
      <c r="L25" s="50" t="s">
        <v>22</v>
      </c>
      <c r="M25" s="50">
        <v>24</v>
      </c>
      <c r="N25" s="25" t="s">
        <v>103</v>
      </c>
      <c r="O25" s="50">
        <v>100</v>
      </c>
      <c r="P25" s="50">
        <v>15</v>
      </c>
      <c r="Q25" s="50" t="s">
        <v>24</v>
      </c>
      <c r="R25" s="32">
        <v>102000</v>
      </c>
      <c r="S25" s="234"/>
      <c r="T25" s="15"/>
      <c r="V25" s="122"/>
      <c r="W25" s="287"/>
    </row>
    <row r="26" spans="1:23" ht="21" customHeight="1" x14ac:dyDescent="0.25">
      <c r="A26" s="14"/>
      <c r="B26" s="1"/>
      <c r="C26" s="1"/>
      <c r="D26" s="52" t="s">
        <v>22</v>
      </c>
      <c r="E26" s="53">
        <v>18</v>
      </c>
      <c r="F26" s="41" t="s">
        <v>103</v>
      </c>
      <c r="G26" s="53">
        <v>100</v>
      </c>
      <c r="H26" s="53">
        <v>20</v>
      </c>
      <c r="I26" s="53" t="s">
        <v>10</v>
      </c>
      <c r="J26" s="44">
        <v>86500</v>
      </c>
      <c r="K26" s="148"/>
      <c r="L26" s="53" t="s">
        <v>22</v>
      </c>
      <c r="M26" s="53">
        <v>24</v>
      </c>
      <c r="N26" s="41" t="s">
        <v>103</v>
      </c>
      <c r="O26" s="53">
        <v>100</v>
      </c>
      <c r="P26" s="53">
        <v>20</v>
      </c>
      <c r="Q26" s="53" t="s">
        <v>10</v>
      </c>
      <c r="R26" s="47">
        <v>98500</v>
      </c>
      <c r="S26" s="234"/>
      <c r="T26" s="15"/>
      <c r="V26" s="122"/>
      <c r="W26" s="287"/>
    </row>
    <row r="27" spans="1:23" ht="21" customHeight="1" x14ac:dyDescent="0.25">
      <c r="A27" s="14"/>
      <c r="B27" s="1"/>
      <c r="C27" s="1"/>
      <c r="D27" s="54" t="s">
        <v>22</v>
      </c>
      <c r="E27" s="55">
        <v>18</v>
      </c>
      <c r="F27" s="194" t="s">
        <v>103</v>
      </c>
      <c r="G27" s="56">
        <v>100</v>
      </c>
      <c r="H27" s="55">
        <v>20</v>
      </c>
      <c r="I27" s="56" t="s">
        <v>24</v>
      </c>
      <c r="J27" s="57">
        <v>91250</v>
      </c>
      <c r="K27" s="148"/>
      <c r="L27" s="55" t="s">
        <v>22</v>
      </c>
      <c r="M27" s="55">
        <v>24</v>
      </c>
      <c r="N27" s="194" t="s">
        <v>103</v>
      </c>
      <c r="O27" s="58">
        <v>100</v>
      </c>
      <c r="P27" s="55">
        <v>20</v>
      </c>
      <c r="Q27" s="55" t="s">
        <v>24</v>
      </c>
      <c r="R27" s="59">
        <v>100250</v>
      </c>
      <c r="S27" s="234"/>
      <c r="T27" s="15"/>
      <c r="V27" s="122"/>
      <c r="W27" s="287"/>
    </row>
    <row r="28" spans="1:23" ht="7.5" customHeight="1" x14ac:dyDescent="0.25">
      <c r="A28" s="14"/>
      <c r="B28" s="1"/>
      <c r="C28" s="1"/>
      <c r="D28" s="121"/>
      <c r="E28" s="51"/>
      <c r="F28" s="51"/>
      <c r="G28" s="51"/>
      <c r="H28" s="51"/>
      <c r="I28" s="51"/>
      <c r="J28" s="122"/>
      <c r="K28" s="1"/>
      <c r="L28" s="51"/>
      <c r="M28" s="51"/>
      <c r="N28" s="51"/>
      <c r="O28" s="51"/>
      <c r="P28" s="51"/>
      <c r="Q28" s="51"/>
      <c r="R28" s="123"/>
      <c r="S28" s="51"/>
      <c r="T28" s="15"/>
      <c r="V28" s="34"/>
      <c r="W28" s="35"/>
    </row>
    <row r="29" spans="1:23" s="5" customFormat="1" ht="18.75" customHeight="1" thickBot="1" x14ac:dyDescent="0.3">
      <c r="A29" s="302" t="s">
        <v>226</v>
      </c>
      <c r="B29" s="303"/>
      <c r="C29" s="303"/>
      <c r="D29" s="303"/>
      <c r="E29" s="303"/>
      <c r="F29" s="303"/>
      <c r="G29" s="303"/>
      <c r="H29" s="303"/>
      <c r="I29" s="303"/>
      <c r="J29" s="303"/>
      <c r="K29" s="303"/>
      <c r="L29" s="303"/>
      <c r="M29" s="303"/>
      <c r="N29" s="303"/>
      <c r="O29" s="303"/>
      <c r="P29" s="303"/>
      <c r="Q29" s="303"/>
      <c r="R29" s="303"/>
      <c r="S29" s="303"/>
      <c r="T29" s="304"/>
      <c r="V29" s="7"/>
      <c r="W29" s="7"/>
    </row>
  </sheetData>
  <sheetProtection algorithmName="SHA-512" hashValue="rafNOtwKDFqFLjHX5Ayoa7BgIem43mro11+vMpe69C5N61CoP4HTsPa6ZGCsVjpfGvCsr+S+jD1LCyVszihD6A==" saltValue="z5YsMIcLisByUzik/NeyvQ==" spinCount="100000" sheet="1" objects="1" scenarios="1"/>
  <customSheetViews>
    <customSheetView guid="{C0E40A2A-927B-4199-8ADB-659541580701}">
      <selection activeCell="B2" sqref="B2:J2"/>
      <pageMargins left="0.7" right="0.7" top="0.75" bottom="0.75" header="0.3" footer="0.3"/>
      <pageSetup scale="51" orientation="portrait" r:id="rId1"/>
    </customSheetView>
  </customSheetViews>
  <mergeCells count="5">
    <mergeCell ref="A29:T29"/>
    <mergeCell ref="D4:J4"/>
    <mergeCell ref="L4:R4"/>
    <mergeCell ref="A3:T3"/>
    <mergeCell ref="A1:T1"/>
  </mergeCells>
  <phoneticPr fontId="0" type="noConversion"/>
  <printOptions horizontalCentered="1"/>
  <pageMargins left="0.45" right="0.6" top="0.5" bottom="0.5" header="0.3" footer="0.3"/>
  <pageSetup scale="72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Tear Sheet</vt:lpstr>
      <vt:lpstr>Configuration</vt:lpstr>
      <vt:lpstr>Options</vt:lpstr>
      <vt:lpstr>Pricing</vt:lpstr>
      <vt:lpstr>Configuration!Print_Area</vt:lpstr>
      <vt:lpstr>Options!Print_Area</vt:lpstr>
      <vt:lpstr>Pricing!Print_Area</vt:lpstr>
      <vt:lpstr>'Tear 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Authorized Customer</dc:creator>
  <cp:lastModifiedBy>Cody Fast</cp:lastModifiedBy>
  <cp:lastPrinted>2016-07-29T12:59:21Z</cp:lastPrinted>
  <dcterms:created xsi:type="dcterms:W3CDTF">2009-07-09T03:35:39Z</dcterms:created>
  <dcterms:modified xsi:type="dcterms:W3CDTF">2024-06-28T17:30:07Z</dcterms:modified>
</cp:coreProperties>
</file>